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k\Desktop\"/>
    </mc:Choice>
  </mc:AlternateContent>
  <bookViews>
    <workbookView xWindow="-23145" yWindow="-15" windowWidth="23250" windowHeight="13170"/>
  </bookViews>
  <sheets>
    <sheet name="2021-2022 Preliminary Budget" sheetId="3" r:id="rId1"/>
    <sheet name="Sheet1" sheetId="1" r:id="rId2"/>
  </sheets>
  <definedNames>
    <definedName name="_xlnm.Print_Area" localSheetId="0">'2021-2022 Preliminary Budget'!$A$1:$E$165</definedName>
    <definedName name="_xlnm.Print_Titles" localSheetId="0">'2021-2022 Preliminary Budget'!$3:$5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3" l="1"/>
  <c r="E111" i="3" l="1"/>
  <c r="C144" i="3"/>
  <c r="D124" i="3"/>
  <c r="E152" i="3" l="1"/>
  <c r="E144" i="3"/>
  <c r="E124" i="3"/>
  <c r="E23" i="3" l="1"/>
  <c r="C111" i="3" l="1"/>
  <c r="C23" i="3"/>
  <c r="C150" i="3" s="1"/>
  <c r="C124" i="3"/>
  <c r="C155" i="3" l="1"/>
  <c r="C151" i="3" l="1"/>
  <c r="C152" i="3" s="1"/>
  <c r="C156" i="3" l="1"/>
  <c r="C163" i="3" s="1"/>
  <c r="D23" i="3" l="1"/>
  <c r="D144" i="3" l="1"/>
  <c r="D150" i="3" l="1"/>
  <c r="D185" i="3" l="1"/>
  <c r="D160" i="3"/>
  <c r="D111" i="3" l="1"/>
  <c r="D151" i="3" s="1"/>
  <c r="D155" i="3"/>
  <c r="D152" i="3" l="1"/>
  <c r="D156" i="3"/>
  <c r="D157" i="3" s="1"/>
  <c r="D163" i="3" s="1"/>
</calcChain>
</file>

<file path=xl/comments1.xml><?xml version="1.0" encoding="utf-8"?>
<comments xmlns="http://schemas.openxmlformats.org/spreadsheetml/2006/main">
  <authors>
    <author>Peter J. Kampa</author>
  </authors>
  <commentList>
    <comment ref="B180" authorId="0" shapeId="0">
      <text>
        <r>
          <rPr>
            <b/>
            <sz val="9"/>
            <color indexed="81"/>
            <rFont val="Tahoma"/>
            <family val="2"/>
          </rPr>
          <t>Peter J. Kampa:</t>
        </r>
        <r>
          <rPr>
            <sz val="9"/>
            <color indexed="81"/>
            <rFont val="Tahoma"/>
            <family val="2"/>
          </rPr>
          <t xml:space="preserve">
Show this information only once, either in the recap format at the bottom of this report, or as shown here, but not both.  If there is a reason to show in a different forma, let me know</t>
        </r>
      </text>
    </comment>
  </commentList>
</comments>
</file>

<file path=xl/sharedStrings.xml><?xml version="1.0" encoding="utf-8"?>
<sst xmlns="http://schemas.openxmlformats.org/spreadsheetml/2006/main" count="282" uniqueCount="256">
  <si>
    <t xml:space="preserve">Well 5 Grant Revenue </t>
  </si>
  <si>
    <t>01-0-4020-421</t>
  </si>
  <si>
    <t>Well 3 &amp; 4 Grant Revenue</t>
  </si>
  <si>
    <t>01-0-4020-420</t>
  </si>
  <si>
    <t>Medina Well Grant Revenue</t>
  </si>
  <si>
    <t>01-0-4020-419</t>
  </si>
  <si>
    <t>Well 2 Grant Revenue</t>
  </si>
  <si>
    <t>01-0-4020-418</t>
  </si>
  <si>
    <t>Outstanding Well Grant Revenue</t>
  </si>
  <si>
    <t>01-9-6030-590</t>
  </si>
  <si>
    <t>FINAL NET INCOME/LOSS</t>
  </si>
  <si>
    <t>TRANSFER FROM RESERVES</t>
  </si>
  <si>
    <t>GASB 45 LIABILITY</t>
  </si>
  <si>
    <t>DEPRECIATION (ADD BACK IN)</t>
  </si>
  <si>
    <t>NET REVENUE OVER EXPENSES INCLUDING PROJECTS AND GRANTS</t>
  </si>
  <si>
    <t>TOTAL OPERATING EXPENSES PLUS LOAN &amp; CIP</t>
  </si>
  <si>
    <t>TOTAL CIP AND STUDIES</t>
  </si>
  <si>
    <t>LOAN PAYMENTS (PRINCIPAL)</t>
  </si>
  <si>
    <t>INCOME/LOSS FROM OPERATIONS</t>
  </si>
  <si>
    <t>OPERATING EXPENSES</t>
  </si>
  <si>
    <t>OPERATING REVENUE</t>
  </si>
  <si>
    <t>BUDGET SUMMARY</t>
  </si>
  <si>
    <t>TBD</t>
  </si>
  <si>
    <t>TOTAL NEW CAPITAL PURCHASES/IMPROVEMENTS</t>
  </si>
  <si>
    <t>01-0-1090-219</t>
  </si>
  <si>
    <t xml:space="preserve">Replacement Truck </t>
  </si>
  <si>
    <t>Barge Renovation</t>
  </si>
  <si>
    <t>01-0-1090-314</t>
  </si>
  <si>
    <t>Auto Meter Read/Replace</t>
  </si>
  <si>
    <t>01-0-1090-216</t>
  </si>
  <si>
    <t>NEW CAPITAL PURCHASES / IMPROVEMENTS</t>
  </si>
  <si>
    <t>TOTAL CARRYOVER PROJECT REVENUE</t>
  </si>
  <si>
    <t>CARRYOVER PROJECT (GRANT) REVENUE</t>
  </si>
  <si>
    <t>TOTAL CIP IN PROGRESS</t>
  </si>
  <si>
    <t>01-9-6030-596</t>
  </si>
  <si>
    <t>NBS Rate Evaluation</t>
  </si>
  <si>
    <t>CAPITAL IMPROVEMENT PROJECTS (IN PROGRESS)</t>
  </si>
  <si>
    <t>TOTAL EXPENSES</t>
  </si>
  <si>
    <t>Depreciation Expense</t>
  </si>
  <si>
    <t>01-9-6032-583</t>
  </si>
  <si>
    <t>Interest Long Term Debt</t>
  </si>
  <si>
    <t>01-9-6031-580</t>
  </si>
  <si>
    <t>Retired EE Benefit Expense</t>
  </si>
  <si>
    <t>01-9-6030-580</t>
  </si>
  <si>
    <t>Retired Employee Health</t>
  </si>
  <si>
    <t>01-9-6030-577</t>
  </si>
  <si>
    <t>Misc Other Expense</t>
  </si>
  <si>
    <t>01-9-6030-576</t>
  </si>
  <si>
    <t>Business Insurance Expense</t>
  </si>
  <si>
    <t>01-9-6030-572</t>
  </si>
  <si>
    <t>Credit Card Service Charges</t>
  </si>
  <si>
    <t>01-9-6030-569</t>
  </si>
  <si>
    <t>Travel, Meetings &amp; Mileage</t>
  </si>
  <si>
    <t>01-9-6030-546</t>
  </si>
  <si>
    <t>Vision Care</t>
  </si>
  <si>
    <t>Dental Insurance</t>
  </si>
  <si>
    <t>Workers Compensation</t>
  </si>
  <si>
    <t>Health Insurance</t>
  </si>
  <si>
    <t>SUI</t>
  </si>
  <si>
    <t>FICA/Medicare</t>
  </si>
  <si>
    <t>PERS</t>
  </si>
  <si>
    <t>Holiday Pay</t>
  </si>
  <si>
    <t>Vacation Pay</t>
  </si>
  <si>
    <t>Sick Pay</t>
  </si>
  <si>
    <t>01-3-6025-201</t>
  </si>
  <si>
    <t>Regular Pay</t>
  </si>
  <si>
    <t>01-3-6025-100</t>
  </si>
  <si>
    <t>County Avail Fee</t>
  </si>
  <si>
    <t>01-2-6024-999</t>
  </si>
  <si>
    <t>County Fees</t>
  </si>
  <si>
    <t>01-2-6024-547</t>
  </si>
  <si>
    <t>Licenses, Permits &amp; Cert.</t>
  </si>
  <si>
    <t>01-2-6024-543</t>
  </si>
  <si>
    <t>Publications</t>
  </si>
  <si>
    <t>01-2-6024-542</t>
  </si>
  <si>
    <t>Memberships</t>
  </si>
  <si>
    <t>01-2-6024-540</t>
  </si>
  <si>
    <t>Employee Education</t>
  </si>
  <si>
    <t>01-2-6023-539</t>
  </si>
  <si>
    <t>Engineering Services</t>
  </si>
  <si>
    <t>Audit Services</t>
  </si>
  <si>
    <t>01-2-6023-537</t>
  </si>
  <si>
    <t>Legal Services</t>
  </si>
  <si>
    <t>01-2-6023-536</t>
  </si>
  <si>
    <t>Office Cleaning Serv</t>
  </si>
  <si>
    <t>01-2-6023-535</t>
  </si>
  <si>
    <t>Outside Services</t>
  </si>
  <si>
    <t>01-2-6023-533</t>
  </si>
  <si>
    <t>R &amp; M Equipment</t>
  </si>
  <si>
    <t>01-2-6023-532</t>
  </si>
  <si>
    <t>Computer IT</t>
  </si>
  <si>
    <t>01-2-6023-531</t>
  </si>
  <si>
    <t>Postage</t>
  </si>
  <si>
    <t>01-2-6020-531</t>
  </si>
  <si>
    <t>Office Supplies</t>
  </si>
  <si>
    <t>01-2-6020-530</t>
  </si>
  <si>
    <t>Telephone - Admin</t>
  </si>
  <si>
    <t>01-2-6020-529</t>
  </si>
  <si>
    <t>Customer Billing Supplies</t>
  </si>
  <si>
    <t>01-2-6020-515</t>
  </si>
  <si>
    <t>Propane</t>
  </si>
  <si>
    <t>01-2-6020-512</t>
  </si>
  <si>
    <t>01-2-6010-546</t>
  </si>
  <si>
    <t>01-2-6010-207</t>
  </si>
  <si>
    <t>01-2-6010-206</t>
  </si>
  <si>
    <t>01-2-6010-204</t>
  </si>
  <si>
    <t>01-2-6010-203</t>
  </si>
  <si>
    <t>01-2-6010-202</t>
  </si>
  <si>
    <t>01-2-6010-201</t>
  </si>
  <si>
    <t>01-2-6010-200</t>
  </si>
  <si>
    <t>01-2-6010-105</t>
  </si>
  <si>
    <t>01-2-6010-104</t>
  </si>
  <si>
    <t>01-2-6010-102</t>
  </si>
  <si>
    <t>Overtime Pay</t>
  </si>
  <si>
    <t>01-2-6010-101</t>
  </si>
  <si>
    <t>Regular Pay - Administration</t>
  </si>
  <si>
    <t>01-2-6010-100</t>
  </si>
  <si>
    <t>01-1-5032-583</t>
  </si>
  <si>
    <t>01-1-5024-543</t>
  </si>
  <si>
    <t>01-1-5024-542</t>
  </si>
  <si>
    <t>01-1-5024-540</t>
  </si>
  <si>
    <t>01-1-5023-539</t>
  </si>
  <si>
    <t>01-1-5023-538</t>
  </si>
  <si>
    <t>Pest Control</t>
  </si>
  <si>
    <t>01-1-5023-537</t>
  </si>
  <si>
    <t>Fire Protection/Weed Control</t>
  </si>
  <si>
    <t>01-1-5023-535</t>
  </si>
  <si>
    <t>01-1-5023-533</t>
  </si>
  <si>
    <t>Purchased Water Actual-mid-p</t>
  </si>
  <si>
    <t>01-1-5021-561</t>
  </si>
  <si>
    <t>P G &amp; E Power - Well 5/6</t>
  </si>
  <si>
    <t>01-1-5021-532</t>
  </si>
  <si>
    <t>P G &amp; E Power - Medina</t>
  </si>
  <si>
    <t>01-1-5021-530</t>
  </si>
  <si>
    <t>P G &amp; E Power - Well 2</t>
  </si>
  <si>
    <t>01-1-5021-529</t>
  </si>
  <si>
    <t>P G &amp; E Power - Distribution</t>
  </si>
  <si>
    <t>01-1-5021-528</t>
  </si>
  <si>
    <t>P G &amp; E Power - Water Treatment</t>
  </si>
  <si>
    <t>01-1-5021-527</t>
  </si>
  <si>
    <t>P G &amp; E Power - Well</t>
  </si>
  <si>
    <t>01-1-5021-526</t>
  </si>
  <si>
    <t>P G &amp; E Power - Intake</t>
  </si>
  <si>
    <t>01-1-5021-525</t>
  </si>
  <si>
    <t>P G &amp; E Power - Office</t>
  </si>
  <si>
    <t>01-1-5021-524</t>
  </si>
  <si>
    <t>Water Treatment Chemicals</t>
  </si>
  <si>
    <t>01-1-5021-521</t>
  </si>
  <si>
    <t>Water Testing Materials</t>
  </si>
  <si>
    <t>01-1-5020-548</t>
  </si>
  <si>
    <t>Water System Fees</t>
  </si>
  <si>
    <t>01-1-5020-545</t>
  </si>
  <si>
    <t>Water Testing Fees</t>
  </si>
  <si>
    <t>01-1-5020-544</t>
  </si>
  <si>
    <t>Telephone - T &amp; D</t>
  </si>
  <si>
    <t>01-1-5020-529</t>
  </si>
  <si>
    <t>Health &amp; Safety</t>
  </si>
  <si>
    <t>01-1-5020-524</t>
  </si>
  <si>
    <t>Gas, Oil &amp; Lubricant - Plant</t>
  </si>
  <si>
    <t>01-1-5020-522</t>
  </si>
  <si>
    <t>Small Tools &amp; Equipment</t>
  </si>
  <si>
    <t>01-1-5020-520</t>
  </si>
  <si>
    <t>R&amp;M Transmission - Well #2</t>
  </si>
  <si>
    <t>01-1-5020-517</t>
  </si>
  <si>
    <t>R&amp;M Transmission - Intake</t>
  </si>
  <si>
    <t>01-1-5020-515</t>
  </si>
  <si>
    <t>Repair &amp; Maintenance - Distribution</t>
  </si>
  <si>
    <t>01-1-5020-512</t>
  </si>
  <si>
    <t>Repair &amp; Maintenance - Vehicle</t>
  </si>
  <si>
    <t>01-1-5020-511</t>
  </si>
  <si>
    <t>Repair &amp; Maintenance - Plant</t>
  </si>
  <si>
    <t>01-1-5020-510</t>
  </si>
  <si>
    <t>01-1-5010-546</t>
  </si>
  <si>
    <t>01-1-5010-206</t>
  </si>
  <si>
    <t>01-1-5010-204</t>
  </si>
  <si>
    <t>01-1-5010-203</t>
  </si>
  <si>
    <t>01-1-5010-202</t>
  </si>
  <si>
    <t>01-1-5010-201</t>
  </si>
  <si>
    <t>01-1-5010-200</t>
  </si>
  <si>
    <t>01-1-5010-105</t>
  </si>
  <si>
    <t>01-1-5010-104</t>
  </si>
  <si>
    <t>01-1-5010-102</t>
  </si>
  <si>
    <t>01-1-5010-101</t>
  </si>
  <si>
    <t>Regular Pay - Plant</t>
  </si>
  <si>
    <t>01-1-5010-100</t>
  </si>
  <si>
    <t>Expenses</t>
  </si>
  <si>
    <t>TOTAL REVENUE</t>
  </si>
  <si>
    <t>Transfer From Reserve</t>
  </si>
  <si>
    <t>Lease Fee</t>
  </si>
  <si>
    <t>01-0-4040-100</t>
  </si>
  <si>
    <t>Avail Fee Income</t>
  </si>
  <si>
    <t>01-0-4020-999</t>
  </si>
  <si>
    <t>Hydrant Consumption</t>
  </si>
  <si>
    <t>01-0-4020-902</t>
  </si>
  <si>
    <t>Hydrant Rental</t>
  </si>
  <si>
    <t>01-0-4020-901</t>
  </si>
  <si>
    <t>Hydrant Service Charge</t>
  </si>
  <si>
    <t>01-0-4020-900</t>
  </si>
  <si>
    <t>Meter Set Fee</t>
  </si>
  <si>
    <t>01-0-4020-416</t>
  </si>
  <si>
    <t>Other Income*</t>
  </si>
  <si>
    <t>01-0-4020-415</t>
  </si>
  <si>
    <t>Transfer Fee Income</t>
  </si>
  <si>
    <t>01-0-4020-414</t>
  </si>
  <si>
    <t>Int Inc Penalties - Customer</t>
  </si>
  <si>
    <t>01-0-4020-413</t>
  </si>
  <si>
    <t>Interest  Income - LAIF</t>
  </si>
  <si>
    <t>01-0-4020-410</t>
  </si>
  <si>
    <t>Water Service Charges</t>
  </si>
  <si>
    <t>01-0-4010-403</t>
  </si>
  <si>
    <t>Water Availability Revenue</t>
  </si>
  <si>
    <t>01-0-4010-402</t>
  </si>
  <si>
    <t>Water Sales Residential</t>
  </si>
  <si>
    <t>01-0-4010-400</t>
  </si>
  <si>
    <t>Donated Capital - Meters Curre</t>
  </si>
  <si>
    <t>01-0-3010-302</t>
  </si>
  <si>
    <t>Meter Reconnection Fee</t>
  </si>
  <si>
    <t>01-0-3010-301</t>
  </si>
  <si>
    <t>Revenue</t>
  </si>
  <si>
    <t>01-1-5020-521</t>
  </si>
  <si>
    <t>Vehicle Equipment Fuel</t>
  </si>
  <si>
    <t>01-9-6030-597</t>
  </si>
  <si>
    <t>DWSRF Expense</t>
  </si>
  <si>
    <t>01-0-1090-321</t>
  </si>
  <si>
    <t>01-0-1090-322</t>
  </si>
  <si>
    <t>01-0-1090-323</t>
  </si>
  <si>
    <t>Filter Tank Inspection Cleaning</t>
  </si>
  <si>
    <t>Flushing/Valve Program</t>
  </si>
  <si>
    <t>Intake Emergency</t>
  </si>
  <si>
    <t>Security Fence District Sites</t>
  </si>
  <si>
    <t>2021-2022 Approved  Budget</t>
  </si>
  <si>
    <t>Budget</t>
  </si>
  <si>
    <t>2022 SCADA Master Plan</t>
  </si>
  <si>
    <t>01-9-6030-598</t>
  </si>
  <si>
    <t>DWR Intake Upgrade</t>
  </si>
  <si>
    <t>USDA Potential Grant/Loan Funding</t>
  </si>
  <si>
    <t>COMPLETE</t>
  </si>
  <si>
    <t>2022 Computer Server Upgrade</t>
  </si>
  <si>
    <t>Final</t>
  </si>
  <si>
    <t>01-0-1090-326</t>
  </si>
  <si>
    <t>Vacuum Truck/Valve Truck/Dump Trailer</t>
  </si>
  <si>
    <t>2021-2022 YTD Totals Thru 3/31/22</t>
  </si>
  <si>
    <t>01-9-6030-599</t>
  </si>
  <si>
    <t>SWRCB Grant Disbursements</t>
  </si>
  <si>
    <t>01-0-4020-431</t>
  </si>
  <si>
    <t>SWRCB Grant Revenue</t>
  </si>
  <si>
    <t>2022 Pressure Regulating Station PMP</t>
  </si>
  <si>
    <t>IM4000 Digital Copier System</t>
  </si>
  <si>
    <t xml:space="preserve">1999 GMC Dump Truck Restoration </t>
  </si>
  <si>
    <t>2022-2023 Proposed Budget</t>
  </si>
  <si>
    <t>Tuatara Electric Utility Vehicle</t>
  </si>
  <si>
    <t>Bobcat 863 Restoration</t>
  </si>
  <si>
    <t>01-0-1090-327</t>
  </si>
  <si>
    <t>01-0-1090-328</t>
  </si>
  <si>
    <t>01-0-1090-329</t>
  </si>
  <si>
    <t>01-0-1090-330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</si>
</sst>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/>
    <xf numFmtId="41" fontId="3" fillId="0" borderId="0" xfId="1" applyNumberFormat="1" applyFont="1"/>
    <xf numFmtId="41" fontId="4" fillId="0" borderId="1" xfId="1" applyNumberFormat="1" applyFont="1" applyBorder="1"/>
    <xf numFmtId="0" fontId="4" fillId="0" borderId="0" xfId="1" applyFont="1"/>
    <xf numFmtId="41" fontId="4" fillId="0" borderId="0" xfId="1" applyNumberFormat="1" applyFont="1"/>
    <xf numFmtId="41" fontId="3" fillId="0" borderId="0" xfId="2" applyNumberFormat="1" applyFont="1" applyFill="1" applyBorder="1"/>
    <xf numFmtId="0" fontId="2" fillId="0" borderId="0" xfId="1"/>
    <xf numFmtId="41" fontId="4" fillId="0" borderId="3" xfId="1" applyNumberFormat="1" applyFont="1" applyBorder="1"/>
    <xf numFmtId="41" fontId="4" fillId="0" borderId="3" xfId="2" applyNumberFormat="1" applyFont="1" applyFill="1" applyBorder="1"/>
    <xf numFmtId="0" fontId="3" fillId="0" borderId="3" xfId="1" applyFont="1" applyBorder="1"/>
    <xf numFmtId="0" fontId="4" fillId="0" borderId="3" xfId="1" applyFont="1" applyBorder="1"/>
    <xf numFmtId="43" fontId="4" fillId="0" borderId="0" xfId="1" applyNumberFormat="1" applyFont="1"/>
    <xf numFmtId="43" fontId="3" fillId="0" borderId="0" xfId="1" applyNumberFormat="1" applyFont="1"/>
    <xf numFmtId="43" fontId="2" fillId="0" borderId="0" xfId="1" applyNumberFormat="1"/>
    <xf numFmtId="0" fontId="8" fillId="0" borderId="0" xfId="3" applyFont="1"/>
    <xf numFmtId="0" fontId="3" fillId="0" borderId="0" xfId="1" applyFont="1" applyAlignment="1"/>
    <xf numFmtId="0" fontId="2" fillId="0" borderId="0" xfId="1" applyBorder="1"/>
    <xf numFmtId="0" fontId="4" fillId="0" borderId="0" xfId="1" applyFont="1" applyBorder="1"/>
    <xf numFmtId="0" fontId="3" fillId="0" borderId="0" xfId="1" applyFont="1" applyBorder="1"/>
    <xf numFmtId="41" fontId="3" fillId="0" borderId="0" xfId="1" applyNumberFormat="1" applyFont="1" applyBorder="1"/>
    <xf numFmtId="41" fontId="4" fillId="0" borderId="0" xfId="1" applyNumberFormat="1" applyFont="1" applyBorder="1"/>
    <xf numFmtId="0" fontId="5" fillId="0" borderId="0" xfId="1" applyFont="1" applyBorder="1" applyAlignment="1">
      <alignment wrapText="1"/>
    </xf>
    <xf numFmtId="41" fontId="4" fillId="0" borderId="5" xfId="1" applyNumberFormat="1" applyFont="1" applyBorder="1" applyAlignment="1"/>
    <xf numFmtId="0" fontId="4" fillId="0" borderId="4" xfId="1" applyFont="1" applyBorder="1" applyAlignment="1">
      <alignment wrapText="1"/>
    </xf>
    <xf numFmtId="0" fontId="4" fillId="0" borderId="2" xfId="1" applyFont="1" applyBorder="1" applyAlignment="1">
      <alignment wrapText="1"/>
    </xf>
    <xf numFmtId="41" fontId="4" fillId="0" borderId="4" xfId="2" applyNumberFormat="1" applyFont="1" applyFill="1" applyBorder="1" applyAlignment="1">
      <alignment vertical="top" wrapText="1"/>
    </xf>
    <xf numFmtId="41" fontId="4" fillId="0" borderId="2" xfId="2" applyNumberFormat="1" applyFont="1" applyFill="1" applyBorder="1" applyAlignment="1">
      <alignment vertical="top" wrapText="1"/>
    </xf>
    <xf numFmtId="0" fontId="12" fillId="0" borderId="0" xfId="1" applyFont="1"/>
    <xf numFmtId="0" fontId="3" fillId="2" borderId="0" xfId="1" applyFont="1" applyFill="1"/>
    <xf numFmtId="0" fontId="4" fillId="2" borderId="0" xfId="1" applyFont="1" applyFill="1"/>
    <xf numFmtId="0" fontId="3" fillId="3" borderId="0" xfId="1" applyFont="1" applyFill="1"/>
    <xf numFmtId="0" fontId="4" fillId="3" borderId="0" xfId="1" applyFont="1" applyFill="1"/>
    <xf numFmtId="43" fontId="6" fillId="3" borderId="0" xfId="3" applyNumberFormat="1" applyFont="1" applyFill="1"/>
    <xf numFmtId="3" fontId="3" fillId="3" borderId="0" xfId="1" applyNumberFormat="1" applyFont="1" applyFill="1"/>
    <xf numFmtId="3" fontId="4" fillId="3" borderId="0" xfId="1" applyNumberFormat="1" applyFont="1" applyFill="1"/>
    <xf numFmtId="3" fontId="6" fillId="3" borderId="0" xfId="3" applyNumberFormat="1" applyFont="1" applyFill="1"/>
    <xf numFmtId="41" fontId="4" fillId="3" borderId="0" xfId="1" applyNumberFormat="1" applyFont="1" applyFill="1"/>
    <xf numFmtId="0" fontId="12" fillId="3" borderId="0" xfId="1" applyFont="1" applyFill="1"/>
    <xf numFmtId="41" fontId="4" fillId="3" borderId="4" xfId="2" applyNumberFormat="1" applyFont="1" applyFill="1" applyBorder="1" applyAlignment="1">
      <alignment vertical="top" wrapText="1"/>
    </xf>
    <xf numFmtId="41" fontId="3" fillId="3" borderId="0" xfId="2" applyNumberFormat="1" applyFont="1" applyFill="1" applyBorder="1"/>
    <xf numFmtId="41" fontId="4" fillId="3" borderId="3" xfId="2" applyNumberFormat="1" applyFont="1" applyFill="1" applyBorder="1"/>
    <xf numFmtId="43" fontId="6" fillId="2" borderId="0" xfId="3" applyNumberFormat="1" applyFont="1" applyFill="1"/>
    <xf numFmtId="3" fontId="3" fillId="2" borderId="0" xfId="1" applyNumberFormat="1" applyFont="1" applyFill="1"/>
    <xf numFmtId="3" fontId="4" fillId="2" borderId="0" xfId="1" applyNumberFormat="1" applyFont="1" applyFill="1"/>
    <xf numFmtId="3" fontId="6" fillId="2" borderId="0" xfId="3" applyNumberFormat="1" applyFont="1" applyFill="1"/>
    <xf numFmtId="0" fontId="12" fillId="2" borderId="0" xfId="1" applyFont="1" applyFill="1"/>
    <xf numFmtId="41" fontId="4" fillId="2" borderId="0" xfId="1" applyNumberFormat="1" applyFont="1" applyFill="1"/>
    <xf numFmtId="41" fontId="4" fillId="2" borderId="4" xfId="2" applyNumberFormat="1" applyFont="1" applyFill="1" applyBorder="1" applyAlignment="1">
      <alignment vertical="top" wrapText="1"/>
    </xf>
    <xf numFmtId="41" fontId="3" fillId="2" borderId="0" xfId="2" applyNumberFormat="1" applyFont="1" applyFill="1" applyBorder="1"/>
    <xf numFmtId="41" fontId="4" fillId="2" borderId="3" xfId="2" applyNumberFormat="1" applyFont="1" applyFill="1" applyBorder="1"/>
    <xf numFmtId="49" fontId="8" fillId="0" borderId="0" xfId="4" applyNumberFormat="1" applyFont="1" applyAlignment="1">
      <alignment horizontal="center" wrapText="1"/>
    </xf>
    <xf numFmtId="49" fontId="8" fillId="0" borderId="2" xfId="4" applyNumberFormat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4" fillId="2" borderId="0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</cellXfs>
  <cellStyles count="5">
    <cellStyle name="Comma 2" xfId="2"/>
    <cellStyle name="Comma 3 2" xfId="4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5"/>
  <sheetViews>
    <sheetView tabSelected="1" topLeftCell="A61" zoomScale="90" zoomScaleNormal="90" zoomScaleSheetLayoutView="100" workbookViewId="0">
      <pane ySplit="1155" activePane="bottomLeft"/>
      <selection activeCell="E3" sqref="E3:E5"/>
      <selection pane="bottomLeft" activeCell="H136" sqref="H136"/>
    </sheetView>
  </sheetViews>
  <sheetFormatPr defaultColWidth="9.1328125" defaultRowHeight="15" customHeight="1" x14ac:dyDescent="0.55000000000000004"/>
  <cols>
    <col min="1" max="1" width="18.7265625" style="1" customWidth="1"/>
    <col min="2" max="2" width="36.7265625" style="1" bestFit="1" customWidth="1"/>
    <col min="3" max="3" width="13.86328125" style="29" customWidth="1"/>
    <col min="4" max="4" width="16" style="1" bestFit="1" customWidth="1"/>
    <col min="5" max="5" width="13.86328125" style="29" customWidth="1"/>
    <col min="6" max="7" width="9.1328125" style="1"/>
    <col min="8" max="9" width="13.54296875" style="1" bestFit="1" customWidth="1"/>
    <col min="10" max="10" width="12.40625" style="1" customWidth="1"/>
    <col min="11" max="16384" width="9.1328125" style="1"/>
  </cols>
  <sheetData>
    <row r="1" spans="1:10" ht="15" customHeight="1" x14ac:dyDescent="0.6">
      <c r="A1" s="15"/>
    </row>
    <row r="2" spans="1:10" ht="15" customHeight="1" x14ac:dyDescent="0.6">
      <c r="A2" s="15"/>
    </row>
    <row r="3" spans="1:10" ht="15" customHeight="1" x14ac:dyDescent="0.6">
      <c r="A3" s="4"/>
      <c r="C3" s="54" t="s">
        <v>230</v>
      </c>
      <c r="D3" s="51" t="s">
        <v>241</v>
      </c>
      <c r="E3" s="56" t="s">
        <v>249</v>
      </c>
      <c r="I3" s="53"/>
      <c r="J3" s="53"/>
    </row>
    <row r="4" spans="1:10" ht="15" customHeight="1" x14ac:dyDescent="0.55000000000000004">
      <c r="C4" s="54"/>
      <c r="D4" s="51"/>
      <c r="E4" s="56" t="s">
        <v>238</v>
      </c>
      <c r="I4" s="7"/>
      <c r="J4" s="14"/>
    </row>
    <row r="5" spans="1:10" ht="15" customHeight="1" x14ac:dyDescent="0.55000000000000004">
      <c r="C5" s="55"/>
      <c r="D5" s="52"/>
      <c r="E5" s="57" t="s">
        <v>231</v>
      </c>
      <c r="I5" s="7"/>
      <c r="J5" s="14"/>
    </row>
    <row r="6" spans="1:10" s="4" customFormat="1" ht="15" customHeight="1" x14ac:dyDescent="0.65">
      <c r="A6" s="4" t="s">
        <v>218</v>
      </c>
      <c r="C6" s="30"/>
      <c r="D6" s="5"/>
      <c r="E6" s="32"/>
      <c r="G6"/>
      <c r="H6" s="1"/>
      <c r="I6" s="13"/>
    </row>
    <row r="7" spans="1:10" ht="15" customHeight="1" x14ac:dyDescent="0.55000000000000004">
      <c r="A7" s="1" t="s">
        <v>217</v>
      </c>
      <c r="B7" s="1" t="s">
        <v>216</v>
      </c>
      <c r="C7" s="42"/>
      <c r="D7" s="2">
        <v>50</v>
      </c>
      <c r="E7" s="33">
        <v>100</v>
      </c>
      <c r="J7" s="14"/>
    </row>
    <row r="8" spans="1:10" ht="15" customHeight="1" x14ac:dyDescent="0.55000000000000004">
      <c r="A8" s="1" t="s">
        <v>215</v>
      </c>
      <c r="B8" s="1" t="s">
        <v>214</v>
      </c>
      <c r="C8" s="43">
        <v>95000</v>
      </c>
      <c r="D8" s="2">
        <v>75000</v>
      </c>
      <c r="E8" s="34">
        <v>95000</v>
      </c>
      <c r="J8" s="13"/>
    </row>
    <row r="9" spans="1:10" ht="15" customHeight="1" x14ac:dyDescent="0.6">
      <c r="A9" s="4" t="s">
        <v>213</v>
      </c>
      <c r="B9" s="1" t="s">
        <v>212</v>
      </c>
      <c r="C9" s="43">
        <v>391900</v>
      </c>
      <c r="D9" s="2">
        <v>311590</v>
      </c>
      <c r="E9" s="34">
        <v>444000</v>
      </c>
      <c r="J9" s="13"/>
    </row>
    <row r="10" spans="1:10" ht="15" customHeight="1" x14ac:dyDescent="0.55000000000000004">
      <c r="A10" s="1" t="s">
        <v>211</v>
      </c>
      <c r="B10" s="1" t="s">
        <v>210</v>
      </c>
      <c r="C10" s="43">
        <v>190400</v>
      </c>
      <c r="D10" s="2">
        <v>149465</v>
      </c>
      <c r="E10" s="34">
        <v>185000</v>
      </c>
      <c r="J10" s="13"/>
    </row>
    <row r="11" spans="1:10" ht="15" customHeight="1" x14ac:dyDescent="0.6">
      <c r="A11" s="4" t="s">
        <v>209</v>
      </c>
      <c r="B11" s="1" t="s">
        <v>208</v>
      </c>
      <c r="C11" s="43">
        <v>1046000</v>
      </c>
      <c r="D11" s="2">
        <v>839870</v>
      </c>
      <c r="E11" s="34">
        <v>1080000</v>
      </c>
      <c r="J11" s="13"/>
    </row>
    <row r="12" spans="1:10" ht="15" customHeight="1" x14ac:dyDescent="0.55000000000000004">
      <c r="A12" s="1" t="s">
        <v>207</v>
      </c>
      <c r="B12" s="1" t="s">
        <v>206</v>
      </c>
      <c r="C12" s="43">
        <v>1700</v>
      </c>
      <c r="D12" s="2">
        <v>488</v>
      </c>
      <c r="E12" s="34">
        <v>1656</v>
      </c>
      <c r="J12" s="13"/>
    </row>
    <row r="13" spans="1:10" ht="15" customHeight="1" x14ac:dyDescent="0.55000000000000004">
      <c r="A13" s="1" t="s">
        <v>205</v>
      </c>
      <c r="B13" s="1" t="s">
        <v>204</v>
      </c>
      <c r="C13" s="43">
        <v>21200</v>
      </c>
      <c r="D13" s="2">
        <v>26181</v>
      </c>
      <c r="E13" s="34">
        <v>23000</v>
      </c>
      <c r="J13" s="13"/>
    </row>
    <row r="14" spans="1:10" ht="15" customHeight="1" x14ac:dyDescent="0.55000000000000004">
      <c r="A14" s="1" t="s">
        <v>203</v>
      </c>
      <c r="B14" s="1" t="s">
        <v>202</v>
      </c>
      <c r="C14" s="43">
        <v>10300</v>
      </c>
      <c r="D14" s="2">
        <v>7950</v>
      </c>
      <c r="E14" s="34">
        <v>10300</v>
      </c>
      <c r="J14" s="13"/>
    </row>
    <row r="15" spans="1:10" ht="15" customHeight="1" x14ac:dyDescent="0.55000000000000004">
      <c r="A15" s="1" t="s">
        <v>201</v>
      </c>
      <c r="B15" s="1" t="s">
        <v>200</v>
      </c>
      <c r="C15" s="43">
        <v>10200</v>
      </c>
      <c r="D15" s="2">
        <v>18695</v>
      </c>
      <c r="E15" s="34">
        <v>10200</v>
      </c>
      <c r="J15" s="13"/>
    </row>
    <row r="16" spans="1:10" ht="15" customHeight="1" x14ac:dyDescent="0.55000000000000004">
      <c r="A16" s="1" t="s">
        <v>199</v>
      </c>
      <c r="B16" s="1" t="s">
        <v>198</v>
      </c>
      <c r="C16" s="43">
        <v>9500</v>
      </c>
      <c r="D16" s="2">
        <v>8500</v>
      </c>
      <c r="E16" s="34">
        <v>9500</v>
      </c>
      <c r="J16" s="13"/>
    </row>
    <row r="17" spans="1:10" ht="15" customHeight="1" x14ac:dyDescent="0.55000000000000004">
      <c r="A17" s="1" t="s">
        <v>197</v>
      </c>
      <c r="B17" s="1" t="s">
        <v>196</v>
      </c>
      <c r="C17" s="43">
        <v>400</v>
      </c>
      <c r="D17" s="2">
        <v>84</v>
      </c>
      <c r="E17" s="34">
        <v>400</v>
      </c>
      <c r="J17" s="13"/>
    </row>
    <row r="18" spans="1:10" ht="15" customHeight="1" x14ac:dyDescent="0.55000000000000004">
      <c r="A18" s="1" t="s">
        <v>195</v>
      </c>
      <c r="B18" s="1" t="s">
        <v>194</v>
      </c>
      <c r="C18" s="43">
        <v>600</v>
      </c>
      <c r="D18" s="2">
        <v>1240</v>
      </c>
      <c r="E18" s="34">
        <v>1300</v>
      </c>
      <c r="J18" s="13"/>
    </row>
    <row r="19" spans="1:10" ht="15" customHeight="1" x14ac:dyDescent="0.55000000000000004">
      <c r="A19" s="1" t="s">
        <v>193</v>
      </c>
      <c r="B19" s="1" t="s">
        <v>192</v>
      </c>
      <c r="C19" s="43">
        <v>700</v>
      </c>
      <c r="D19" s="2">
        <v>527</v>
      </c>
      <c r="E19" s="34">
        <v>750</v>
      </c>
      <c r="J19" s="13"/>
    </row>
    <row r="20" spans="1:10" ht="15" customHeight="1" x14ac:dyDescent="0.55000000000000004">
      <c r="A20" s="1" t="s">
        <v>191</v>
      </c>
      <c r="B20" s="1" t="s">
        <v>190</v>
      </c>
      <c r="C20" s="43">
        <v>2400</v>
      </c>
      <c r="D20" s="2">
        <v>1699</v>
      </c>
      <c r="E20" s="34">
        <v>2400</v>
      </c>
      <c r="J20" s="13"/>
    </row>
    <row r="21" spans="1:10" ht="15" customHeight="1" x14ac:dyDescent="0.55000000000000004">
      <c r="A21" s="1" t="s">
        <v>189</v>
      </c>
      <c r="B21" s="1" t="s">
        <v>188</v>
      </c>
      <c r="C21" s="43">
        <v>30000</v>
      </c>
      <c r="D21" s="2">
        <v>23500</v>
      </c>
      <c r="E21" s="34">
        <v>28200</v>
      </c>
      <c r="J21" s="13"/>
    </row>
    <row r="22" spans="1:10" ht="15" customHeight="1" x14ac:dyDescent="0.55000000000000004">
      <c r="A22" s="1" t="s">
        <v>22</v>
      </c>
      <c r="B22" s="1" t="s">
        <v>187</v>
      </c>
      <c r="C22" s="43">
        <v>0</v>
      </c>
      <c r="D22" s="2">
        <v>0</v>
      </c>
      <c r="E22" s="34"/>
      <c r="J22" s="13"/>
    </row>
    <row r="23" spans="1:10" s="4" customFormat="1" ht="15" customHeight="1" x14ac:dyDescent="0.6">
      <c r="A23" s="4" t="s">
        <v>186</v>
      </c>
      <c r="C23" s="44">
        <f>SUM(C8:C22)</f>
        <v>1810300</v>
      </c>
      <c r="D23" s="5">
        <f>SUM(D7:D22)</f>
        <v>1464839</v>
      </c>
      <c r="E23" s="35">
        <f>SUM(E7:E22)</f>
        <v>1891806</v>
      </c>
    </row>
    <row r="24" spans="1:10" ht="15" customHeight="1" x14ac:dyDescent="0.6">
      <c r="A24" s="4"/>
      <c r="B24" s="4"/>
      <c r="D24" s="5"/>
      <c r="E24" s="31"/>
    </row>
    <row r="25" spans="1:10" s="4" customFormat="1" ht="15" customHeight="1" x14ac:dyDescent="0.6">
      <c r="A25" s="4" t="s">
        <v>185</v>
      </c>
      <c r="C25" s="30"/>
      <c r="D25" s="5"/>
      <c r="E25" s="32"/>
    </row>
    <row r="26" spans="1:10" ht="15" customHeight="1" x14ac:dyDescent="0.55000000000000004">
      <c r="A26" s="1" t="s">
        <v>184</v>
      </c>
      <c r="B26" s="1" t="s">
        <v>183</v>
      </c>
      <c r="C26" s="45">
        <v>208000</v>
      </c>
      <c r="D26" s="2">
        <v>159830</v>
      </c>
      <c r="E26" s="36">
        <v>208000</v>
      </c>
    </row>
    <row r="27" spans="1:10" ht="15" customHeight="1" x14ac:dyDescent="0.55000000000000004">
      <c r="A27" s="1" t="s">
        <v>182</v>
      </c>
      <c r="B27" s="1" t="s">
        <v>113</v>
      </c>
      <c r="C27" s="45">
        <v>26000</v>
      </c>
      <c r="D27" s="2">
        <v>22801</v>
      </c>
      <c r="E27" s="36">
        <v>27560</v>
      </c>
    </row>
    <row r="28" spans="1:10" ht="15" customHeight="1" x14ac:dyDescent="0.55000000000000004">
      <c r="A28" s="1" t="s">
        <v>181</v>
      </c>
      <c r="B28" s="1" t="s">
        <v>63</v>
      </c>
      <c r="C28" s="43">
        <v>7600</v>
      </c>
      <c r="D28" s="2">
        <v>6315</v>
      </c>
      <c r="E28" s="34">
        <v>8056</v>
      </c>
    </row>
    <row r="29" spans="1:10" ht="15" customHeight="1" x14ac:dyDescent="0.55000000000000004">
      <c r="A29" s="1" t="s">
        <v>180</v>
      </c>
      <c r="B29" s="1" t="s">
        <v>62</v>
      </c>
      <c r="C29" s="43">
        <v>11000</v>
      </c>
      <c r="D29" s="2">
        <v>8583</v>
      </c>
      <c r="E29" s="34">
        <v>11660</v>
      </c>
    </row>
    <row r="30" spans="1:10" ht="15" customHeight="1" x14ac:dyDescent="0.55000000000000004">
      <c r="A30" s="1" t="s">
        <v>179</v>
      </c>
      <c r="B30" s="1" t="s">
        <v>61</v>
      </c>
      <c r="C30" s="43">
        <v>9800</v>
      </c>
      <c r="D30" s="2">
        <v>8509</v>
      </c>
      <c r="E30" s="34">
        <v>10388</v>
      </c>
    </row>
    <row r="31" spans="1:10" ht="15" customHeight="1" x14ac:dyDescent="0.55000000000000004">
      <c r="A31" s="1" t="s">
        <v>178</v>
      </c>
      <c r="B31" s="1" t="s">
        <v>60</v>
      </c>
      <c r="C31" s="43">
        <v>18000</v>
      </c>
      <c r="D31" s="2">
        <v>14211</v>
      </c>
      <c r="E31" s="34">
        <v>19080</v>
      </c>
    </row>
    <row r="32" spans="1:10" ht="15" customHeight="1" x14ac:dyDescent="0.55000000000000004">
      <c r="A32" s="1" t="s">
        <v>177</v>
      </c>
      <c r="B32" s="1" t="s">
        <v>59</v>
      </c>
      <c r="C32" s="43">
        <v>18000</v>
      </c>
      <c r="D32" s="2">
        <v>15710</v>
      </c>
      <c r="E32" s="34">
        <v>19080</v>
      </c>
    </row>
    <row r="33" spans="1:5" ht="15" customHeight="1" x14ac:dyDescent="0.55000000000000004">
      <c r="A33" s="1" t="s">
        <v>176</v>
      </c>
      <c r="B33" s="1" t="s">
        <v>58</v>
      </c>
      <c r="C33" s="43">
        <v>1700</v>
      </c>
      <c r="D33" s="2">
        <v>1015</v>
      </c>
      <c r="E33" s="34">
        <v>1700</v>
      </c>
    </row>
    <row r="34" spans="1:5" ht="15" customHeight="1" x14ac:dyDescent="0.55000000000000004">
      <c r="A34" s="1" t="s">
        <v>175</v>
      </c>
      <c r="B34" s="1" t="s">
        <v>57</v>
      </c>
      <c r="C34" s="43">
        <v>52000</v>
      </c>
      <c r="D34" s="2">
        <v>42874</v>
      </c>
      <c r="E34" s="34">
        <v>52000</v>
      </c>
    </row>
    <row r="35" spans="1:5" ht="15" customHeight="1" x14ac:dyDescent="0.55000000000000004">
      <c r="A35" s="1" t="s">
        <v>174</v>
      </c>
      <c r="B35" s="1" t="s">
        <v>56</v>
      </c>
      <c r="C35" s="43">
        <v>8900</v>
      </c>
      <c r="D35" s="2">
        <v>10408</v>
      </c>
      <c r="E35" s="34">
        <v>13000</v>
      </c>
    </row>
    <row r="36" spans="1:5" ht="15" customHeight="1" x14ac:dyDescent="0.55000000000000004">
      <c r="A36" s="1" t="s">
        <v>173</v>
      </c>
      <c r="B36" s="1" t="s">
        <v>55</v>
      </c>
      <c r="C36" s="43">
        <v>3700</v>
      </c>
      <c r="D36" s="2">
        <v>3153</v>
      </c>
      <c r="E36" s="34">
        <v>4000</v>
      </c>
    </row>
    <row r="37" spans="1:5" ht="15" customHeight="1" x14ac:dyDescent="0.55000000000000004">
      <c r="A37" s="1" t="s">
        <v>172</v>
      </c>
      <c r="B37" s="1" t="s">
        <v>52</v>
      </c>
      <c r="C37" s="43">
        <v>1000</v>
      </c>
      <c r="D37" s="2">
        <v>97</v>
      </c>
      <c r="E37" s="34">
        <v>1000</v>
      </c>
    </row>
    <row r="38" spans="1:5" ht="15" customHeight="1" x14ac:dyDescent="0.55000000000000004">
      <c r="A38" s="1" t="s">
        <v>171</v>
      </c>
      <c r="B38" s="1" t="s">
        <v>170</v>
      </c>
      <c r="C38" s="43">
        <v>19000</v>
      </c>
      <c r="D38" s="2">
        <v>36828</v>
      </c>
      <c r="E38" s="34">
        <v>23000</v>
      </c>
    </row>
    <row r="39" spans="1:5" ht="15" customHeight="1" x14ac:dyDescent="0.55000000000000004">
      <c r="A39" s="1" t="s">
        <v>169</v>
      </c>
      <c r="B39" s="1" t="s">
        <v>168</v>
      </c>
      <c r="C39" s="43">
        <v>10000</v>
      </c>
      <c r="D39" s="2">
        <v>8745</v>
      </c>
      <c r="E39" s="34">
        <v>15000</v>
      </c>
    </row>
    <row r="40" spans="1:5" ht="15" customHeight="1" x14ac:dyDescent="0.55000000000000004">
      <c r="A40" s="1" t="s">
        <v>167</v>
      </c>
      <c r="B40" s="1" t="s">
        <v>166</v>
      </c>
      <c r="C40" s="43">
        <v>67000</v>
      </c>
      <c r="D40" s="2">
        <v>36381</v>
      </c>
      <c r="E40" s="34">
        <v>33000</v>
      </c>
    </row>
    <row r="41" spans="1:5" ht="15" customHeight="1" x14ac:dyDescent="0.55000000000000004">
      <c r="A41" s="1" t="s">
        <v>165</v>
      </c>
      <c r="B41" s="1" t="s">
        <v>164</v>
      </c>
      <c r="C41" s="43">
        <v>5000</v>
      </c>
      <c r="D41" s="2">
        <v>0</v>
      </c>
      <c r="E41" s="34">
        <v>5000</v>
      </c>
    </row>
    <row r="42" spans="1:5" ht="15" customHeight="1" x14ac:dyDescent="0.55000000000000004">
      <c r="A42" s="1" t="s">
        <v>163</v>
      </c>
      <c r="B42" s="1" t="s">
        <v>162</v>
      </c>
      <c r="C42" s="43">
        <v>6500</v>
      </c>
      <c r="D42" s="2">
        <v>6426</v>
      </c>
      <c r="E42" s="34">
        <v>15000</v>
      </c>
    </row>
    <row r="43" spans="1:5" ht="15" customHeight="1" x14ac:dyDescent="0.55000000000000004">
      <c r="A43" s="1" t="s">
        <v>161</v>
      </c>
      <c r="B43" s="1" t="s">
        <v>160</v>
      </c>
      <c r="C43" s="43">
        <v>11000</v>
      </c>
      <c r="D43" s="2">
        <v>6427</v>
      </c>
      <c r="E43" s="34">
        <v>10000</v>
      </c>
    </row>
    <row r="44" spans="1:5" ht="15" customHeight="1" x14ac:dyDescent="0.55000000000000004">
      <c r="A44" s="1" t="s">
        <v>219</v>
      </c>
      <c r="B44" s="1" t="s">
        <v>220</v>
      </c>
      <c r="C44" s="43">
        <v>21000</v>
      </c>
      <c r="D44" s="2">
        <v>12657</v>
      </c>
      <c r="E44" s="34">
        <v>14000</v>
      </c>
    </row>
    <row r="45" spans="1:5" ht="15" customHeight="1" x14ac:dyDescent="0.55000000000000004">
      <c r="A45" s="1" t="s">
        <v>159</v>
      </c>
      <c r="B45" s="1" t="s">
        <v>158</v>
      </c>
      <c r="C45" s="43">
        <v>7000</v>
      </c>
      <c r="D45" s="2">
        <v>3154</v>
      </c>
      <c r="E45" s="34">
        <v>5000</v>
      </c>
    </row>
    <row r="46" spans="1:5" ht="15" customHeight="1" x14ac:dyDescent="0.55000000000000004">
      <c r="A46" s="1" t="s">
        <v>157</v>
      </c>
      <c r="B46" s="1" t="s">
        <v>156</v>
      </c>
      <c r="C46" s="43">
        <v>8000</v>
      </c>
      <c r="D46" s="2">
        <v>4358</v>
      </c>
      <c r="E46" s="34">
        <v>7500</v>
      </c>
    </row>
    <row r="47" spans="1:5" ht="15" customHeight="1" x14ac:dyDescent="0.55000000000000004">
      <c r="A47" s="1" t="s">
        <v>155</v>
      </c>
      <c r="B47" s="1" t="s">
        <v>154</v>
      </c>
      <c r="C47" s="43">
        <v>9500</v>
      </c>
      <c r="D47" s="2">
        <v>11415</v>
      </c>
      <c r="E47" s="34">
        <v>13000</v>
      </c>
    </row>
    <row r="48" spans="1:5" ht="15" customHeight="1" x14ac:dyDescent="0.55000000000000004">
      <c r="A48" s="1" t="s">
        <v>153</v>
      </c>
      <c r="B48" s="1" t="s">
        <v>152</v>
      </c>
      <c r="C48" s="43">
        <v>15000</v>
      </c>
      <c r="D48" s="2">
        <v>13175</v>
      </c>
      <c r="E48" s="34">
        <v>15000</v>
      </c>
    </row>
    <row r="49" spans="1:5" ht="15" customHeight="1" x14ac:dyDescent="0.55000000000000004">
      <c r="A49" s="1" t="s">
        <v>151</v>
      </c>
      <c r="B49" s="1" t="s">
        <v>150</v>
      </c>
      <c r="C49" s="43">
        <v>4300</v>
      </c>
      <c r="D49" s="2">
        <v>11014</v>
      </c>
      <c r="E49" s="34">
        <v>11000</v>
      </c>
    </row>
    <row r="50" spans="1:5" ht="15" customHeight="1" x14ac:dyDescent="0.55000000000000004">
      <c r="A50" s="1" t="s">
        <v>149</v>
      </c>
      <c r="B50" s="1" t="s">
        <v>148</v>
      </c>
      <c r="C50" s="43">
        <v>1000</v>
      </c>
      <c r="D50" s="2">
        <v>83</v>
      </c>
      <c r="E50" s="34">
        <v>1000</v>
      </c>
    </row>
    <row r="51" spans="1:5" ht="15" customHeight="1" x14ac:dyDescent="0.55000000000000004">
      <c r="A51" s="1" t="s">
        <v>147</v>
      </c>
      <c r="B51" s="1" t="s">
        <v>146</v>
      </c>
      <c r="C51" s="43">
        <v>47000</v>
      </c>
      <c r="D51" s="2">
        <v>69196</v>
      </c>
      <c r="E51" s="34">
        <v>38000</v>
      </c>
    </row>
    <row r="52" spans="1:5" ht="15" customHeight="1" x14ac:dyDescent="0.55000000000000004">
      <c r="A52" s="1" t="s">
        <v>145</v>
      </c>
      <c r="B52" s="1" t="s">
        <v>144</v>
      </c>
      <c r="C52" s="43">
        <v>5000</v>
      </c>
      <c r="D52" s="2">
        <v>2707</v>
      </c>
      <c r="E52" s="34">
        <v>2850</v>
      </c>
    </row>
    <row r="53" spans="1:5" ht="15" customHeight="1" x14ac:dyDescent="0.55000000000000004">
      <c r="A53" s="1" t="s">
        <v>143</v>
      </c>
      <c r="B53" s="1" t="s">
        <v>142</v>
      </c>
      <c r="C53" s="43">
        <v>90000</v>
      </c>
      <c r="D53" s="2">
        <v>99097</v>
      </c>
      <c r="E53" s="34">
        <v>110500</v>
      </c>
    </row>
    <row r="54" spans="1:5" ht="15" customHeight="1" x14ac:dyDescent="0.55000000000000004">
      <c r="A54" s="1" t="s">
        <v>141</v>
      </c>
      <c r="B54" s="1" t="s">
        <v>140</v>
      </c>
      <c r="C54" s="43">
        <v>4500</v>
      </c>
      <c r="D54" s="2">
        <v>13122</v>
      </c>
      <c r="E54" s="34">
        <v>17000</v>
      </c>
    </row>
    <row r="55" spans="1:5" ht="15" customHeight="1" x14ac:dyDescent="0.55000000000000004">
      <c r="A55" s="1" t="s">
        <v>139</v>
      </c>
      <c r="B55" s="1" t="s">
        <v>138</v>
      </c>
      <c r="C55" s="43">
        <v>29000</v>
      </c>
      <c r="D55" s="2">
        <v>28246</v>
      </c>
      <c r="E55" s="34">
        <v>35000</v>
      </c>
    </row>
    <row r="56" spans="1:5" ht="15" customHeight="1" x14ac:dyDescent="0.55000000000000004">
      <c r="A56" s="1" t="s">
        <v>137</v>
      </c>
      <c r="B56" s="1" t="s">
        <v>136</v>
      </c>
      <c r="C56" s="43">
        <v>37000</v>
      </c>
      <c r="D56" s="2">
        <v>33185</v>
      </c>
      <c r="E56" s="34">
        <v>40000</v>
      </c>
    </row>
    <row r="57" spans="1:5" ht="15" customHeight="1" x14ac:dyDescent="0.55000000000000004">
      <c r="A57" s="1" t="s">
        <v>135</v>
      </c>
      <c r="B57" s="1" t="s">
        <v>134</v>
      </c>
      <c r="C57" s="43">
        <v>2500</v>
      </c>
      <c r="D57" s="2">
        <v>3228</v>
      </c>
      <c r="E57" s="34">
        <v>4500</v>
      </c>
    </row>
    <row r="58" spans="1:5" ht="15" customHeight="1" x14ac:dyDescent="0.55000000000000004">
      <c r="A58" s="1" t="s">
        <v>133</v>
      </c>
      <c r="B58" s="1" t="s">
        <v>132</v>
      </c>
      <c r="C58" s="43">
        <v>5500</v>
      </c>
      <c r="D58" s="2">
        <v>1236</v>
      </c>
      <c r="E58" s="34">
        <v>1000</v>
      </c>
    </row>
    <row r="59" spans="1:5" ht="15" customHeight="1" x14ac:dyDescent="0.55000000000000004">
      <c r="A59" s="1" t="s">
        <v>131</v>
      </c>
      <c r="B59" s="1" t="s">
        <v>130</v>
      </c>
      <c r="C59" s="43">
        <v>5500</v>
      </c>
      <c r="D59" s="2">
        <v>1236</v>
      </c>
      <c r="E59" s="34">
        <v>1000</v>
      </c>
    </row>
    <row r="60" spans="1:5" ht="15" customHeight="1" x14ac:dyDescent="0.55000000000000004">
      <c r="A60" s="1" t="s">
        <v>129</v>
      </c>
      <c r="B60" s="1" t="s">
        <v>128</v>
      </c>
      <c r="C60" s="43">
        <v>82000</v>
      </c>
      <c r="D60" s="2">
        <v>66375</v>
      </c>
      <c r="E60" s="34">
        <v>83000</v>
      </c>
    </row>
    <row r="61" spans="1:5" ht="15" customHeight="1" x14ac:dyDescent="0.55000000000000004">
      <c r="A61" s="1" t="s">
        <v>127</v>
      </c>
      <c r="B61" s="1" t="s">
        <v>86</v>
      </c>
      <c r="C61" s="43">
        <v>7500</v>
      </c>
      <c r="D61" s="2">
        <v>3209</v>
      </c>
      <c r="E61" s="34">
        <v>5500</v>
      </c>
    </row>
    <row r="62" spans="1:5" ht="15" customHeight="1" x14ac:dyDescent="0.55000000000000004">
      <c r="A62" s="1" t="s">
        <v>126</v>
      </c>
      <c r="B62" s="1" t="s">
        <v>125</v>
      </c>
      <c r="C62" s="29">
        <v>200</v>
      </c>
      <c r="D62" s="2">
        <v>80</v>
      </c>
      <c r="E62" s="31">
        <v>250</v>
      </c>
    </row>
    <row r="63" spans="1:5" ht="15" customHeight="1" x14ac:dyDescent="0.55000000000000004">
      <c r="A63" s="1" t="s">
        <v>124</v>
      </c>
      <c r="B63" s="1" t="s">
        <v>123</v>
      </c>
      <c r="C63" s="43">
        <v>5500</v>
      </c>
      <c r="D63" s="2">
        <v>4748</v>
      </c>
      <c r="E63" s="34">
        <v>5500</v>
      </c>
    </row>
    <row r="64" spans="1:5" ht="15" customHeight="1" x14ac:dyDescent="0.55000000000000004">
      <c r="A64" s="1" t="s">
        <v>122</v>
      </c>
      <c r="B64" s="1" t="s">
        <v>79</v>
      </c>
      <c r="C64" s="43">
        <v>17000</v>
      </c>
      <c r="D64" s="2">
        <v>4530</v>
      </c>
      <c r="E64" s="34">
        <v>5000</v>
      </c>
    </row>
    <row r="65" spans="1:5" ht="15" customHeight="1" x14ac:dyDescent="0.55000000000000004">
      <c r="A65" s="1" t="s">
        <v>121</v>
      </c>
      <c r="B65" s="1" t="s">
        <v>77</v>
      </c>
      <c r="C65" s="43">
        <v>1000</v>
      </c>
      <c r="D65" s="2">
        <v>0</v>
      </c>
      <c r="E65" s="34">
        <v>1000</v>
      </c>
    </row>
    <row r="66" spans="1:5" ht="15" customHeight="1" x14ac:dyDescent="0.55000000000000004">
      <c r="A66" s="1" t="s">
        <v>120</v>
      </c>
      <c r="B66" s="1" t="s">
        <v>75</v>
      </c>
      <c r="C66" s="43">
        <v>1000</v>
      </c>
      <c r="D66" s="2">
        <v>631</v>
      </c>
      <c r="E66" s="34">
        <v>1000</v>
      </c>
    </row>
    <row r="67" spans="1:5" ht="15" customHeight="1" x14ac:dyDescent="0.55000000000000004">
      <c r="A67" s="1" t="s">
        <v>119</v>
      </c>
      <c r="B67" s="1" t="s">
        <v>73</v>
      </c>
      <c r="C67" s="29">
        <v>0</v>
      </c>
      <c r="D67" s="2">
        <v>0</v>
      </c>
      <c r="E67" s="31">
        <v>500</v>
      </c>
    </row>
    <row r="68" spans="1:5" ht="15" customHeight="1" x14ac:dyDescent="0.55000000000000004">
      <c r="A68" s="1" t="s">
        <v>118</v>
      </c>
      <c r="B68" s="1" t="s">
        <v>71</v>
      </c>
      <c r="C68" s="43">
        <v>1900</v>
      </c>
      <c r="D68" s="2">
        <v>363</v>
      </c>
      <c r="E68" s="34">
        <v>1000</v>
      </c>
    </row>
    <row r="69" spans="1:5" ht="15" customHeight="1" x14ac:dyDescent="0.55000000000000004">
      <c r="A69" s="1" t="s">
        <v>117</v>
      </c>
      <c r="B69" s="1" t="s">
        <v>38</v>
      </c>
      <c r="C69" s="43">
        <v>262000</v>
      </c>
      <c r="D69" s="2">
        <v>219015</v>
      </c>
      <c r="E69" s="34">
        <v>252000</v>
      </c>
    </row>
    <row r="70" spans="1:5" ht="15" customHeight="1" x14ac:dyDescent="0.55000000000000004">
      <c r="A70" s="1" t="s">
        <v>116</v>
      </c>
      <c r="B70" s="1" t="s">
        <v>115</v>
      </c>
      <c r="C70" s="43">
        <v>239000</v>
      </c>
      <c r="D70" s="2">
        <v>189778</v>
      </c>
      <c r="E70" s="34">
        <v>242000</v>
      </c>
    </row>
    <row r="71" spans="1:5" ht="15" customHeight="1" x14ac:dyDescent="0.55000000000000004">
      <c r="A71" s="1" t="s">
        <v>114</v>
      </c>
      <c r="B71" s="1" t="s">
        <v>113</v>
      </c>
      <c r="C71" s="43">
        <v>1500</v>
      </c>
      <c r="D71" s="2">
        <v>1948</v>
      </c>
      <c r="E71" s="34">
        <v>1500</v>
      </c>
    </row>
    <row r="72" spans="1:5" ht="15" customHeight="1" x14ac:dyDescent="0.55000000000000004">
      <c r="A72" s="1" t="s">
        <v>112</v>
      </c>
      <c r="B72" s="1" t="s">
        <v>63</v>
      </c>
      <c r="C72" s="43">
        <v>4700</v>
      </c>
      <c r="D72" s="2">
        <v>3427</v>
      </c>
      <c r="E72" s="34">
        <v>4900</v>
      </c>
    </row>
    <row r="73" spans="1:5" ht="15" customHeight="1" x14ac:dyDescent="0.55000000000000004">
      <c r="A73" s="1" t="s">
        <v>111</v>
      </c>
      <c r="B73" s="1" t="s">
        <v>62</v>
      </c>
      <c r="C73" s="43">
        <v>7200</v>
      </c>
      <c r="D73" s="2">
        <v>7494</v>
      </c>
      <c r="E73" s="34">
        <v>7600</v>
      </c>
    </row>
    <row r="74" spans="1:5" ht="15" customHeight="1" x14ac:dyDescent="0.55000000000000004">
      <c r="A74" s="1" t="s">
        <v>110</v>
      </c>
      <c r="B74" s="1" t="s">
        <v>61</v>
      </c>
      <c r="C74" s="43">
        <v>5200</v>
      </c>
      <c r="D74" s="2">
        <v>4299</v>
      </c>
      <c r="E74" s="34">
        <v>5500</v>
      </c>
    </row>
    <row r="75" spans="1:5" ht="15" customHeight="1" x14ac:dyDescent="0.55000000000000004">
      <c r="A75" s="1" t="s">
        <v>109</v>
      </c>
      <c r="B75" s="1" t="s">
        <v>60</v>
      </c>
      <c r="C75" s="43">
        <v>19600</v>
      </c>
      <c r="D75" s="2">
        <v>16793</v>
      </c>
      <c r="E75" s="34">
        <v>21000</v>
      </c>
    </row>
    <row r="76" spans="1:5" ht="15" customHeight="1" x14ac:dyDescent="0.55000000000000004">
      <c r="A76" s="1" t="s">
        <v>108</v>
      </c>
      <c r="B76" s="1" t="s">
        <v>59</v>
      </c>
      <c r="C76" s="43">
        <v>17000</v>
      </c>
      <c r="D76" s="2">
        <v>15345</v>
      </c>
      <c r="E76" s="34">
        <v>19500</v>
      </c>
    </row>
    <row r="77" spans="1:5" ht="15" customHeight="1" x14ac:dyDescent="0.55000000000000004">
      <c r="A77" s="1" t="s">
        <v>107</v>
      </c>
      <c r="B77" s="1" t="s">
        <v>58</v>
      </c>
      <c r="C77" s="43">
        <v>1600</v>
      </c>
      <c r="D77" s="2">
        <v>867</v>
      </c>
      <c r="E77" s="34">
        <v>1250</v>
      </c>
    </row>
    <row r="78" spans="1:5" ht="15" customHeight="1" x14ac:dyDescent="0.55000000000000004">
      <c r="A78" s="1" t="s">
        <v>106</v>
      </c>
      <c r="B78" s="1" t="s">
        <v>57</v>
      </c>
      <c r="C78" s="43">
        <v>55000</v>
      </c>
      <c r="D78" s="2">
        <v>44676</v>
      </c>
      <c r="E78" s="34">
        <v>55000</v>
      </c>
    </row>
    <row r="79" spans="1:5" ht="15" customHeight="1" x14ac:dyDescent="0.55000000000000004">
      <c r="A79" s="1" t="s">
        <v>105</v>
      </c>
      <c r="B79" s="1" t="s">
        <v>56</v>
      </c>
      <c r="C79" s="43">
        <v>800</v>
      </c>
      <c r="D79" s="2">
        <v>1029</v>
      </c>
      <c r="E79" s="34">
        <v>1300</v>
      </c>
    </row>
    <row r="80" spans="1:5" ht="15" customHeight="1" x14ac:dyDescent="0.55000000000000004">
      <c r="A80" s="1" t="s">
        <v>104</v>
      </c>
      <c r="B80" s="1" t="s">
        <v>55</v>
      </c>
      <c r="C80" s="43">
        <v>3800</v>
      </c>
      <c r="D80" s="2">
        <v>3186</v>
      </c>
      <c r="E80" s="34">
        <v>3900</v>
      </c>
    </row>
    <row r="81" spans="1:5" ht="15" customHeight="1" x14ac:dyDescent="0.55000000000000004">
      <c r="A81" s="1" t="s">
        <v>103</v>
      </c>
      <c r="B81" s="1" t="s">
        <v>54</v>
      </c>
      <c r="C81" s="43">
        <v>150</v>
      </c>
      <c r="D81" s="2">
        <v>135</v>
      </c>
      <c r="E81" s="34">
        <v>722</v>
      </c>
    </row>
    <row r="82" spans="1:5" ht="15" customHeight="1" x14ac:dyDescent="0.55000000000000004">
      <c r="A82" s="1" t="s">
        <v>102</v>
      </c>
      <c r="B82" s="1" t="s">
        <v>52</v>
      </c>
      <c r="C82" s="43">
        <v>1000</v>
      </c>
      <c r="D82" s="2">
        <v>438</v>
      </c>
      <c r="E82" s="34">
        <v>1000</v>
      </c>
    </row>
    <row r="83" spans="1:5" ht="15" customHeight="1" x14ac:dyDescent="0.55000000000000004">
      <c r="A83" s="1" t="s">
        <v>101</v>
      </c>
      <c r="B83" s="1" t="s">
        <v>100</v>
      </c>
      <c r="C83" s="43">
        <v>1000</v>
      </c>
      <c r="D83" s="2">
        <v>1613</v>
      </c>
      <c r="E83" s="34">
        <v>1650</v>
      </c>
    </row>
    <row r="84" spans="1:5" ht="15" customHeight="1" x14ac:dyDescent="0.55000000000000004">
      <c r="A84" s="1" t="s">
        <v>99</v>
      </c>
      <c r="B84" s="1" t="s">
        <v>98</v>
      </c>
      <c r="C84" s="43">
        <v>2600</v>
      </c>
      <c r="D84" s="2">
        <v>2578</v>
      </c>
      <c r="E84" s="34">
        <v>2600</v>
      </c>
    </row>
    <row r="85" spans="1:5" ht="15" customHeight="1" x14ac:dyDescent="0.55000000000000004">
      <c r="A85" s="1" t="s">
        <v>97</v>
      </c>
      <c r="B85" s="1" t="s">
        <v>96</v>
      </c>
      <c r="C85" s="43">
        <v>6500</v>
      </c>
      <c r="D85" s="2">
        <v>12613</v>
      </c>
      <c r="E85" s="34">
        <v>12500</v>
      </c>
    </row>
    <row r="86" spans="1:5" ht="15" customHeight="1" x14ac:dyDescent="0.55000000000000004">
      <c r="A86" s="1" t="s">
        <v>95</v>
      </c>
      <c r="B86" s="1" t="s">
        <v>94</v>
      </c>
      <c r="C86" s="43">
        <v>3500</v>
      </c>
      <c r="D86" s="2">
        <v>4201</v>
      </c>
      <c r="E86" s="34">
        <v>3700</v>
      </c>
    </row>
    <row r="87" spans="1:5" ht="15" customHeight="1" x14ac:dyDescent="0.55000000000000004">
      <c r="A87" s="1" t="s">
        <v>93</v>
      </c>
      <c r="B87" s="1" t="s">
        <v>92</v>
      </c>
      <c r="C87" s="43">
        <v>9800</v>
      </c>
      <c r="D87" s="2">
        <v>7049</v>
      </c>
      <c r="E87" s="34">
        <v>9500</v>
      </c>
    </row>
    <row r="88" spans="1:5" ht="15" customHeight="1" x14ac:dyDescent="0.55000000000000004">
      <c r="A88" s="1" t="s">
        <v>91</v>
      </c>
      <c r="B88" s="1" t="s">
        <v>90</v>
      </c>
      <c r="C88" s="43">
        <v>21000</v>
      </c>
      <c r="D88" s="2">
        <v>25275</v>
      </c>
      <c r="E88" s="34">
        <v>26500</v>
      </c>
    </row>
    <row r="89" spans="1:5" ht="15" customHeight="1" x14ac:dyDescent="0.55000000000000004">
      <c r="A89" s="1" t="s">
        <v>89</v>
      </c>
      <c r="B89" s="1" t="s">
        <v>88</v>
      </c>
      <c r="C89" s="43">
        <v>3500</v>
      </c>
      <c r="D89" s="2">
        <v>6381</v>
      </c>
      <c r="E89" s="34">
        <v>4000</v>
      </c>
    </row>
    <row r="90" spans="1:5" ht="15" customHeight="1" x14ac:dyDescent="0.55000000000000004">
      <c r="A90" s="1" t="s">
        <v>87</v>
      </c>
      <c r="B90" s="1" t="s">
        <v>86</v>
      </c>
      <c r="C90" s="43">
        <v>35000</v>
      </c>
      <c r="D90" s="2">
        <v>24755</v>
      </c>
      <c r="E90" s="34">
        <v>27000</v>
      </c>
    </row>
    <row r="91" spans="1:5" ht="15" customHeight="1" x14ac:dyDescent="0.55000000000000004">
      <c r="A91" s="1" t="s">
        <v>85</v>
      </c>
      <c r="B91" s="1" t="s">
        <v>84</v>
      </c>
      <c r="C91" s="43">
        <v>1700</v>
      </c>
      <c r="D91" s="2">
        <v>1560</v>
      </c>
      <c r="E91" s="34">
        <v>1700</v>
      </c>
    </row>
    <row r="92" spans="1:5" ht="15" customHeight="1" x14ac:dyDescent="0.55000000000000004">
      <c r="A92" s="1" t="s">
        <v>83</v>
      </c>
      <c r="B92" s="1" t="s">
        <v>82</v>
      </c>
      <c r="C92" s="43">
        <v>8000</v>
      </c>
      <c r="D92" s="2">
        <v>9593</v>
      </c>
      <c r="E92" s="34">
        <v>8000</v>
      </c>
    </row>
    <row r="93" spans="1:5" ht="15" customHeight="1" x14ac:dyDescent="0.55000000000000004">
      <c r="A93" s="1" t="s">
        <v>81</v>
      </c>
      <c r="B93" s="1" t="s">
        <v>80</v>
      </c>
      <c r="C93" s="43">
        <v>8500</v>
      </c>
      <c r="D93" s="2">
        <v>9225</v>
      </c>
      <c r="E93" s="34">
        <v>9000</v>
      </c>
    </row>
    <row r="94" spans="1:5" ht="15" customHeight="1" x14ac:dyDescent="0.55000000000000004">
      <c r="A94" s="1" t="s">
        <v>78</v>
      </c>
      <c r="B94" s="1" t="s">
        <v>77</v>
      </c>
      <c r="C94" s="43">
        <v>1000</v>
      </c>
      <c r="D94" s="2">
        <v>0</v>
      </c>
      <c r="E94" s="34">
        <v>1000</v>
      </c>
    </row>
    <row r="95" spans="1:5" ht="15" customHeight="1" x14ac:dyDescent="0.55000000000000004">
      <c r="A95" s="1" t="s">
        <v>76</v>
      </c>
      <c r="B95" s="1" t="s">
        <v>75</v>
      </c>
      <c r="C95" s="43">
        <v>8600</v>
      </c>
      <c r="D95" s="2">
        <v>6662</v>
      </c>
      <c r="E95" s="34">
        <v>8600</v>
      </c>
    </row>
    <row r="96" spans="1:5" ht="15" customHeight="1" x14ac:dyDescent="0.55000000000000004">
      <c r="A96" s="1" t="s">
        <v>74</v>
      </c>
      <c r="B96" s="1" t="s">
        <v>73</v>
      </c>
      <c r="C96" s="43">
        <v>800</v>
      </c>
      <c r="D96" s="2">
        <v>306</v>
      </c>
      <c r="E96" s="34">
        <v>800</v>
      </c>
    </row>
    <row r="97" spans="1:9" ht="15" customHeight="1" x14ac:dyDescent="0.55000000000000004">
      <c r="A97" s="1" t="s">
        <v>72</v>
      </c>
      <c r="B97" s="1" t="s">
        <v>71</v>
      </c>
      <c r="C97" s="43">
        <v>100</v>
      </c>
      <c r="D97" s="2">
        <v>763</v>
      </c>
      <c r="E97" s="34">
        <v>800</v>
      </c>
    </row>
    <row r="98" spans="1:9" ht="15" customHeight="1" x14ac:dyDescent="0.55000000000000004">
      <c r="A98" s="1" t="s">
        <v>70</v>
      </c>
      <c r="B98" s="1" t="s">
        <v>69</v>
      </c>
      <c r="C98" s="43">
        <v>0</v>
      </c>
      <c r="D98" s="2">
        <v>0</v>
      </c>
      <c r="E98" s="34">
        <v>0</v>
      </c>
    </row>
    <row r="99" spans="1:9" ht="15" customHeight="1" x14ac:dyDescent="0.55000000000000004">
      <c r="A99" s="1" t="s">
        <v>68</v>
      </c>
      <c r="B99" s="1" t="s">
        <v>67</v>
      </c>
      <c r="C99" s="43">
        <v>2500</v>
      </c>
      <c r="D99" s="2">
        <v>0</v>
      </c>
      <c r="E99" s="34">
        <v>2000</v>
      </c>
    </row>
    <row r="100" spans="1:9" ht="15" customHeight="1" x14ac:dyDescent="0.55000000000000004">
      <c r="A100" s="1" t="s">
        <v>66</v>
      </c>
      <c r="B100" s="1" t="s">
        <v>65</v>
      </c>
      <c r="C100" s="43">
        <v>5300</v>
      </c>
      <c r="D100" s="2">
        <v>6100</v>
      </c>
      <c r="E100" s="34">
        <v>6000</v>
      </c>
    </row>
    <row r="101" spans="1:9" ht="15" customHeight="1" x14ac:dyDescent="0.55000000000000004">
      <c r="A101" s="1" t="s">
        <v>64</v>
      </c>
      <c r="B101" s="1" t="s">
        <v>59</v>
      </c>
      <c r="C101" s="43">
        <v>400</v>
      </c>
      <c r="D101" s="2">
        <v>467</v>
      </c>
      <c r="E101" s="34">
        <v>500</v>
      </c>
    </row>
    <row r="102" spans="1:9" ht="15" customHeight="1" x14ac:dyDescent="0.55000000000000004">
      <c r="A102" s="1" t="s">
        <v>53</v>
      </c>
      <c r="B102" s="1" t="s">
        <v>52</v>
      </c>
      <c r="C102" s="43">
        <v>800</v>
      </c>
      <c r="D102" s="2">
        <v>78</v>
      </c>
      <c r="E102" s="34">
        <v>800</v>
      </c>
    </row>
    <row r="103" spans="1:9" ht="15" customHeight="1" x14ac:dyDescent="0.55000000000000004">
      <c r="A103" s="1" t="s">
        <v>51</v>
      </c>
      <c r="B103" s="1" t="s">
        <v>50</v>
      </c>
      <c r="C103" s="43">
        <v>10600</v>
      </c>
      <c r="D103" s="2">
        <v>9630</v>
      </c>
      <c r="E103" s="34">
        <v>11000</v>
      </c>
    </row>
    <row r="104" spans="1:9" ht="15" customHeight="1" x14ac:dyDescent="0.55000000000000004">
      <c r="A104" s="1" t="s">
        <v>49</v>
      </c>
      <c r="B104" s="1" t="s">
        <v>48</v>
      </c>
      <c r="C104" s="43">
        <v>72000</v>
      </c>
      <c r="D104" s="2">
        <v>71780</v>
      </c>
      <c r="E104" s="34">
        <v>72000</v>
      </c>
    </row>
    <row r="105" spans="1:9" ht="15" customHeight="1" x14ac:dyDescent="0.55000000000000004">
      <c r="A105" s="1" t="s">
        <v>47</v>
      </c>
      <c r="B105" s="1" t="s">
        <v>46</v>
      </c>
      <c r="C105" s="29">
        <v>570</v>
      </c>
      <c r="D105" s="2">
        <v>496</v>
      </c>
      <c r="E105" s="31">
        <v>580</v>
      </c>
    </row>
    <row r="106" spans="1:9" ht="15" customHeight="1" x14ac:dyDescent="0.55000000000000004">
      <c r="A106" s="1" t="s">
        <v>45</v>
      </c>
      <c r="B106" s="1" t="s">
        <v>44</v>
      </c>
      <c r="C106" s="43">
        <v>24300</v>
      </c>
      <c r="D106" s="2">
        <v>14837</v>
      </c>
      <c r="E106" s="34">
        <v>19500</v>
      </c>
    </row>
    <row r="107" spans="1:9" ht="15" customHeight="1" x14ac:dyDescent="0.55000000000000004">
      <c r="A107" s="1" t="s">
        <v>43</v>
      </c>
      <c r="B107" s="1" t="s">
        <v>42</v>
      </c>
      <c r="C107" s="29">
        <v>0</v>
      </c>
      <c r="D107" s="2">
        <v>0</v>
      </c>
      <c r="E107" s="31">
        <v>0</v>
      </c>
    </row>
    <row r="108" spans="1:9" ht="15" customHeight="1" x14ac:dyDescent="0.55000000000000004">
      <c r="A108" s="1" t="s">
        <v>41</v>
      </c>
      <c r="B108" s="1" t="s">
        <v>40</v>
      </c>
      <c r="C108" s="43">
        <v>28700</v>
      </c>
      <c r="D108" s="2">
        <v>21716</v>
      </c>
      <c r="E108" s="34">
        <v>25500</v>
      </c>
    </row>
    <row r="109" spans="1:9" ht="15" customHeight="1" x14ac:dyDescent="0.55000000000000004">
      <c r="A109" s="1" t="s">
        <v>39</v>
      </c>
      <c r="B109" s="1" t="s">
        <v>38</v>
      </c>
      <c r="C109" s="29">
        <v>200</v>
      </c>
      <c r="D109" s="2">
        <v>174</v>
      </c>
      <c r="E109" s="31">
        <v>200</v>
      </c>
    </row>
    <row r="110" spans="1:9" ht="15" customHeight="1" x14ac:dyDescent="0.55000000000000004">
      <c r="D110" s="2"/>
      <c r="E110" s="31"/>
    </row>
    <row r="111" spans="1:9" s="4" customFormat="1" ht="15" customHeight="1" x14ac:dyDescent="0.6">
      <c r="A111" s="4" t="s">
        <v>37</v>
      </c>
      <c r="C111" s="44">
        <f>SUM(C26:C109)</f>
        <v>1767620</v>
      </c>
      <c r="D111" s="5">
        <f>SUM(D26:D109)</f>
        <v>1521640</v>
      </c>
      <c r="E111" s="35">
        <f>SUM(E26:E110)</f>
        <v>1768226</v>
      </c>
      <c r="F111" s="16"/>
      <c r="G111" s="16"/>
      <c r="H111" s="12"/>
      <c r="I111" s="12"/>
    </row>
    <row r="112" spans="1:9" s="4" customFormat="1" ht="15" customHeight="1" x14ac:dyDescent="0.6">
      <c r="C112" s="30"/>
      <c r="D112" s="5"/>
      <c r="E112" s="32"/>
    </row>
    <row r="113" spans="1:5" s="4" customFormat="1" ht="15" customHeight="1" x14ac:dyDescent="0.6">
      <c r="C113" s="30"/>
      <c r="D113" s="5"/>
      <c r="E113" s="32"/>
    </row>
    <row r="114" spans="1:5" s="4" customFormat="1" ht="15" customHeight="1" x14ac:dyDescent="0.6">
      <c r="A114" s="4" t="s">
        <v>36</v>
      </c>
      <c r="C114" s="30"/>
      <c r="D114" s="5"/>
      <c r="E114" s="32"/>
    </row>
    <row r="115" spans="1:5" ht="15" customHeight="1" x14ac:dyDescent="0.55000000000000004">
      <c r="A115" s="1" t="s">
        <v>9</v>
      </c>
      <c r="B115" s="1" t="s">
        <v>35</v>
      </c>
      <c r="C115" s="43">
        <v>13000</v>
      </c>
      <c r="D115" s="2">
        <v>16207</v>
      </c>
      <c r="E115" s="34" t="s">
        <v>236</v>
      </c>
    </row>
    <row r="116" spans="1:5" s="4" customFormat="1" ht="15" customHeight="1" x14ac:dyDescent="0.6">
      <c r="A116" s="1" t="s">
        <v>27</v>
      </c>
      <c r="B116" s="1" t="s">
        <v>26</v>
      </c>
      <c r="C116" s="43">
        <v>10000</v>
      </c>
      <c r="D116" s="2">
        <v>9402</v>
      </c>
      <c r="E116" s="34" t="s">
        <v>236</v>
      </c>
    </row>
    <row r="117" spans="1:5" ht="15" customHeight="1" x14ac:dyDescent="0.55000000000000004">
      <c r="A117" s="1" t="s">
        <v>24</v>
      </c>
      <c r="B117" s="1" t="s">
        <v>229</v>
      </c>
      <c r="C117" s="43">
        <v>5000</v>
      </c>
      <c r="D117" s="2">
        <v>1300</v>
      </c>
      <c r="E117" s="34" t="s">
        <v>236</v>
      </c>
    </row>
    <row r="118" spans="1:5" ht="15" customHeight="1" x14ac:dyDescent="0.55000000000000004">
      <c r="A118" s="1" t="s">
        <v>225</v>
      </c>
      <c r="B118" s="1" t="s">
        <v>228</v>
      </c>
      <c r="C118" s="29">
        <v>0</v>
      </c>
      <c r="D118" s="2">
        <v>52465</v>
      </c>
      <c r="E118" s="31" t="s">
        <v>236</v>
      </c>
    </row>
    <row r="119" spans="1:5" ht="15" customHeight="1" x14ac:dyDescent="0.55000000000000004">
      <c r="A119" s="1" t="s">
        <v>223</v>
      </c>
      <c r="B119" s="1" t="s">
        <v>226</v>
      </c>
      <c r="C119" s="43">
        <v>10000</v>
      </c>
      <c r="D119" s="2">
        <v>12315</v>
      </c>
      <c r="E119" s="34">
        <v>11000</v>
      </c>
    </row>
    <row r="120" spans="1:5" ht="15" customHeight="1" x14ac:dyDescent="0.55000000000000004">
      <c r="A120" s="1" t="s">
        <v>224</v>
      </c>
      <c r="B120" s="1" t="s">
        <v>227</v>
      </c>
      <c r="C120" s="43">
        <v>15000</v>
      </c>
      <c r="D120" s="2">
        <v>14325</v>
      </c>
      <c r="E120" s="34">
        <v>6000</v>
      </c>
    </row>
    <row r="121" spans="1:5" ht="15" customHeight="1" x14ac:dyDescent="0.55000000000000004">
      <c r="A121" s="1" t="s">
        <v>221</v>
      </c>
      <c r="B121" s="1" t="s">
        <v>222</v>
      </c>
      <c r="D121" s="2">
        <v>0</v>
      </c>
      <c r="E121" s="31"/>
    </row>
    <row r="122" spans="1:5" ht="15" customHeight="1" x14ac:dyDescent="0.55000000000000004">
      <c r="A122" s="1" t="s">
        <v>29</v>
      </c>
      <c r="B122" s="1" t="s">
        <v>28</v>
      </c>
      <c r="C122" s="43">
        <v>30000</v>
      </c>
      <c r="D122" s="2">
        <v>4069</v>
      </c>
      <c r="E122" s="34">
        <v>26000</v>
      </c>
    </row>
    <row r="123" spans="1:5" ht="15" customHeight="1" x14ac:dyDescent="0.55000000000000004">
      <c r="A123" s="28"/>
      <c r="B123" s="28"/>
      <c r="C123" s="46"/>
      <c r="D123" s="2"/>
      <c r="E123" s="38"/>
    </row>
    <row r="124" spans="1:5" ht="15" customHeight="1" x14ac:dyDescent="0.6">
      <c r="A124" s="4" t="s">
        <v>33</v>
      </c>
      <c r="C124" s="47">
        <f>SUM(C115:C123)</f>
        <v>83000</v>
      </c>
      <c r="D124" s="5">
        <f>SUM(D115:D122)</f>
        <v>110083</v>
      </c>
      <c r="E124" s="37">
        <f>SUM(E115:E123)</f>
        <v>43000</v>
      </c>
    </row>
    <row r="125" spans="1:5" s="4" customFormat="1" ht="14" x14ac:dyDescent="0.6">
      <c r="B125" s="1"/>
      <c r="C125" s="30"/>
      <c r="D125" s="2"/>
      <c r="E125" s="32"/>
    </row>
    <row r="126" spans="1:5" s="4" customFormat="1" ht="15" customHeight="1" x14ac:dyDescent="0.6">
      <c r="A126" s="4" t="s">
        <v>32</v>
      </c>
      <c r="C126" s="30"/>
      <c r="D126" s="5"/>
      <c r="E126" s="32"/>
    </row>
    <row r="127" spans="1:5" s="4" customFormat="1" ht="15" customHeight="1" x14ac:dyDescent="0.6">
      <c r="A127" s="1" t="s">
        <v>233</v>
      </c>
      <c r="B127" s="1" t="s">
        <v>234</v>
      </c>
      <c r="C127" s="30"/>
      <c r="D127" s="2">
        <v>41705</v>
      </c>
      <c r="E127" s="32"/>
    </row>
    <row r="128" spans="1:5" s="4" customFormat="1" ht="15" customHeight="1" x14ac:dyDescent="0.6">
      <c r="A128" s="1" t="s">
        <v>34</v>
      </c>
      <c r="B128" s="1" t="s">
        <v>235</v>
      </c>
      <c r="C128" s="30"/>
      <c r="D128" s="2">
        <v>-420</v>
      </c>
      <c r="E128" s="32"/>
    </row>
    <row r="129" spans="1:5" s="4" customFormat="1" ht="15" customHeight="1" x14ac:dyDescent="0.6">
      <c r="A129" s="1" t="s">
        <v>242</v>
      </c>
      <c r="B129" s="1" t="s">
        <v>243</v>
      </c>
      <c r="C129" s="30"/>
      <c r="D129" s="2">
        <v>34826</v>
      </c>
      <c r="E129" s="32"/>
    </row>
    <row r="130" spans="1:5" ht="15" customHeight="1" x14ac:dyDescent="0.6">
      <c r="A130" s="1" t="s">
        <v>244</v>
      </c>
      <c r="B130" s="1" t="s">
        <v>245</v>
      </c>
      <c r="D130" s="5">
        <v>35870</v>
      </c>
      <c r="E130" s="31"/>
    </row>
    <row r="131" spans="1:5" ht="15" customHeight="1" x14ac:dyDescent="0.6">
      <c r="A131" s="4"/>
      <c r="D131" s="5"/>
      <c r="E131" s="31"/>
    </row>
    <row r="132" spans="1:5" ht="15" customHeight="1" x14ac:dyDescent="0.6">
      <c r="A132" s="4" t="s">
        <v>31</v>
      </c>
      <c r="D132" s="5">
        <f>SUM(D127:D131)</f>
        <v>111981</v>
      </c>
      <c r="E132" s="31"/>
    </row>
    <row r="133" spans="1:5" ht="15" customHeight="1" x14ac:dyDescent="0.55000000000000004">
      <c r="D133" s="2"/>
      <c r="E133" s="31"/>
    </row>
    <row r="134" spans="1:5" s="4" customFormat="1" ht="15" customHeight="1" x14ac:dyDescent="0.6">
      <c r="A134" s="4" t="s">
        <v>30</v>
      </c>
      <c r="C134" s="30"/>
      <c r="D134" s="5"/>
      <c r="E134" s="32"/>
    </row>
    <row r="135" spans="1:5" ht="15.75" customHeight="1" x14ac:dyDescent="0.55000000000000004">
      <c r="A135" s="1" t="s">
        <v>239</v>
      </c>
      <c r="B135" s="1" t="s">
        <v>240</v>
      </c>
      <c r="C135" s="43">
        <v>15000</v>
      </c>
      <c r="D135" s="2">
        <v>0</v>
      </c>
      <c r="E135" s="34">
        <v>16000</v>
      </c>
    </row>
    <row r="136" spans="1:5" ht="15.75" customHeight="1" x14ac:dyDescent="0.55000000000000004">
      <c r="A136" s="1" t="s">
        <v>252</v>
      </c>
      <c r="B136" s="1" t="s">
        <v>248</v>
      </c>
      <c r="C136" s="43"/>
      <c r="D136" s="2"/>
      <c r="E136" s="34">
        <v>11000</v>
      </c>
    </row>
    <row r="137" spans="1:5" ht="15" customHeight="1" x14ac:dyDescent="0.55000000000000004">
      <c r="A137" s="1" t="s">
        <v>22</v>
      </c>
      <c r="B137" s="1" t="s">
        <v>25</v>
      </c>
      <c r="C137" s="43">
        <v>27000</v>
      </c>
      <c r="D137" s="2">
        <v>0</v>
      </c>
      <c r="E137" s="34">
        <v>45000</v>
      </c>
    </row>
    <row r="138" spans="1:5" ht="15" customHeight="1" x14ac:dyDescent="0.55000000000000004">
      <c r="A138" s="1" t="s">
        <v>253</v>
      </c>
      <c r="B138" s="1" t="s">
        <v>232</v>
      </c>
      <c r="C138" s="43"/>
      <c r="D138" s="2">
        <v>0</v>
      </c>
      <c r="E138" s="34">
        <v>16000</v>
      </c>
    </row>
    <row r="139" spans="1:5" ht="15" customHeight="1" x14ac:dyDescent="0.55000000000000004">
      <c r="A139" s="1" t="s">
        <v>22</v>
      </c>
      <c r="B139" s="1" t="s">
        <v>237</v>
      </c>
      <c r="C139" s="43"/>
      <c r="D139" s="2"/>
      <c r="E139" s="34">
        <v>22000</v>
      </c>
    </row>
    <row r="140" spans="1:5" ht="15" customHeight="1" x14ac:dyDescent="0.55000000000000004">
      <c r="A140" s="1" t="s">
        <v>254</v>
      </c>
      <c r="B140" s="1" t="s">
        <v>246</v>
      </c>
      <c r="C140" s="43"/>
      <c r="D140" s="2"/>
      <c r="E140" s="34">
        <v>10000</v>
      </c>
    </row>
    <row r="141" spans="1:5" ht="15" customHeight="1" x14ac:dyDescent="0.55000000000000004">
      <c r="A141" s="1" t="s">
        <v>22</v>
      </c>
      <c r="B141" s="1" t="s">
        <v>247</v>
      </c>
      <c r="C141" s="43"/>
      <c r="D141" s="2"/>
      <c r="E141" s="34">
        <v>9000</v>
      </c>
    </row>
    <row r="142" spans="1:5" ht="15" customHeight="1" x14ac:dyDescent="0.55000000000000004">
      <c r="A142" s="1" t="s">
        <v>22</v>
      </c>
      <c r="B142" s="1" t="s">
        <v>250</v>
      </c>
      <c r="C142" s="43"/>
      <c r="D142" s="2"/>
      <c r="E142" s="34">
        <v>7000</v>
      </c>
    </row>
    <row r="143" spans="1:5" ht="15" customHeight="1" x14ac:dyDescent="0.55000000000000004">
      <c r="A143" s="1" t="s">
        <v>255</v>
      </c>
      <c r="B143" s="1" t="s">
        <v>251</v>
      </c>
      <c r="C143" s="43"/>
      <c r="D143" s="2"/>
      <c r="E143" s="34">
        <v>7000</v>
      </c>
    </row>
    <row r="144" spans="1:5" s="4" customFormat="1" ht="15" customHeight="1" x14ac:dyDescent="0.6">
      <c r="A144" s="4" t="s">
        <v>23</v>
      </c>
      <c r="B144" s="1"/>
      <c r="C144" s="44">
        <f>SUM(C135:C141)</f>
        <v>42000</v>
      </c>
      <c r="D144" s="5">
        <f>SUM(D135:D137)</f>
        <v>0</v>
      </c>
      <c r="E144" s="35">
        <f>SUM(E135:E143)</f>
        <v>143000</v>
      </c>
    </row>
    <row r="145" spans="1:5" s="4" customFormat="1" ht="15" customHeight="1" x14ac:dyDescent="0.6">
      <c r="B145" s="1"/>
      <c r="C145" s="30"/>
      <c r="D145" s="5"/>
      <c r="E145" s="32"/>
    </row>
    <row r="146" spans="1:5" s="4" customFormat="1" ht="15" customHeight="1" x14ac:dyDescent="0.6">
      <c r="A146" s="16"/>
      <c r="B146" s="16"/>
      <c r="C146" s="30"/>
      <c r="D146" s="16"/>
      <c r="E146" s="32"/>
    </row>
    <row r="147" spans="1:5" s="4" customFormat="1" ht="15" customHeight="1" x14ac:dyDescent="0.6">
      <c r="C147" s="30"/>
      <c r="D147" s="5"/>
      <c r="E147" s="32"/>
    </row>
    <row r="148" spans="1:5" s="4" customFormat="1" ht="15" customHeight="1" thickBot="1" x14ac:dyDescent="0.65">
      <c r="A148" s="23" t="s">
        <v>21</v>
      </c>
      <c r="B148" s="23"/>
      <c r="C148" s="30"/>
      <c r="D148" s="23"/>
      <c r="E148" s="32"/>
    </row>
    <row r="149" spans="1:5" s="4" customFormat="1" ht="15" customHeight="1" x14ac:dyDescent="0.6">
      <c r="C149" s="30"/>
      <c r="D149" s="5"/>
      <c r="E149" s="32"/>
    </row>
    <row r="150" spans="1:5" s="4" customFormat="1" ht="15" customHeight="1" x14ac:dyDescent="0.6">
      <c r="A150" s="4" t="s">
        <v>20</v>
      </c>
      <c r="C150" s="44">
        <f>C23</f>
        <v>1810300</v>
      </c>
      <c r="D150" s="2">
        <f>D23</f>
        <v>1464839</v>
      </c>
      <c r="E150" s="35">
        <v>1891806</v>
      </c>
    </row>
    <row r="151" spans="1:5" s="4" customFormat="1" ht="15" customHeight="1" x14ac:dyDescent="0.6">
      <c r="A151" s="4" t="s">
        <v>19</v>
      </c>
      <c r="C151" s="44">
        <f>C111</f>
        <v>1767620</v>
      </c>
      <c r="D151" s="2">
        <f>D111</f>
        <v>1521640</v>
      </c>
      <c r="E151" s="35">
        <v>1768226</v>
      </c>
    </row>
    <row r="152" spans="1:5" s="4" customFormat="1" ht="15" customHeight="1" x14ac:dyDescent="0.6">
      <c r="A152" s="11" t="s">
        <v>18</v>
      </c>
      <c r="B152" s="11"/>
      <c r="C152" s="44">
        <f>C150-C151</f>
        <v>42680</v>
      </c>
      <c r="D152" s="8">
        <f>+D150-D151</f>
        <v>-56801</v>
      </c>
      <c r="E152" s="35">
        <f>E150-E151</f>
        <v>123580</v>
      </c>
    </row>
    <row r="153" spans="1:5" s="4" customFormat="1" ht="15" customHeight="1" x14ac:dyDescent="0.6">
      <c r="C153" s="30"/>
      <c r="D153" s="5"/>
      <c r="E153" s="32"/>
    </row>
    <row r="154" spans="1:5" ht="15" customHeight="1" x14ac:dyDescent="0.6">
      <c r="A154" s="4" t="s">
        <v>17</v>
      </c>
      <c r="C154" s="43">
        <v>87680</v>
      </c>
      <c r="D154" s="2">
        <v>83491</v>
      </c>
      <c r="E154" s="34">
        <v>93380</v>
      </c>
    </row>
    <row r="155" spans="1:5" ht="15" customHeight="1" x14ac:dyDescent="0.6">
      <c r="A155" s="4" t="s">
        <v>16</v>
      </c>
      <c r="B155" s="4"/>
      <c r="C155" s="43">
        <f>C144+C124</f>
        <v>125000</v>
      </c>
      <c r="D155" s="2">
        <f>+D144+D124</f>
        <v>110083</v>
      </c>
      <c r="E155" s="34">
        <v>179000</v>
      </c>
    </row>
    <row r="156" spans="1:5" ht="15" customHeight="1" x14ac:dyDescent="0.6">
      <c r="A156" s="4" t="s">
        <v>15</v>
      </c>
      <c r="C156" s="43">
        <f>C151+C154+C155</f>
        <v>1980300</v>
      </c>
      <c r="D156" s="6">
        <f>+D155+D154+D151</f>
        <v>1715214</v>
      </c>
      <c r="E156" s="34">
        <v>2047606</v>
      </c>
    </row>
    <row r="157" spans="1:5" ht="15" customHeight="1" x14ac:dyDescent="0.6">
      <c r="A157" s="24" t="s">
        <v>14</v>
      </c>
      <c r="B157" s="24"/>
      <c r="C157" s="48">
        <v>-170000</v>
      </c>
      <c r="D157" s="26" t="e">
        <f>+D150+#REF!-D156</f>
        <v>#REF!</v>
      </c>
      <c r="E157" s="39">
        <v>-155800</v>
      </c>
    </row>
    <row r="158" spans="1:5" ht="15" customHeight="1" x14ac:dyDescent="0.6">
      <c r="A158" s="25"/>
      <c r="B158" s="25"/>
      <c r="D158" s="27"/>
      <c r="E158" s="31"/>
    </row>
    <row r="159" spans="1:5" ht="15" customHeight="1" x14ac:dyDescent="0.6">
      <c r="A159" s="4"/>
      <c r="D159" s="5"/>
      <c r="E159" s="31"/>
    </row>
    <row r="160" spans="1:5" ht="15" customHeight="1" x14ac:dyDescent="0.6">
      <c r="A160" s="4" t="s">
        <v>13</v>
      </c>
      <c r="C160" s="49">
        <v>265000</v>
      </c>
      <c r="D160" s="6">
        <f>+D109+D69</f>
        <v>219189</v>
      </c>
      <c r="E160" s="40">
        <v>252000</v>
      </c>
    </row>
    <row r="161" spans="1:5" ht="15" customHeight="1" x14ac:dyDescent="0.6">
      <c r="A161" s="4" t="s">
        <v>12</v>
      </c>
      <c r="D161" s="5"/>
      <c r="E161" s="31"/>
    </row>
    <row r="162" spans="1:5" ht="15" customHeight="1" x14ac:dyDescent="0.6">
      <c r="A162" s="4" t="s">
        <v>11</v>
      </c>
      <c r="D162" s="5"/>
      <c r="E162" s="31"/>
    </row>
    <row r="163" spans="1:5" ht="15" customHeight="1" x14ac:dyDescent="0.6">
      <c r="A163" s="11" t="s">
        <v>10</v>
      </c>
      <c r="B163" s="10"/>
      <c r="C163" s="50">
        <f>SUM(C157:C162)</f>
        <v>95000</v>
      </c>
      <c r="D163" s="9" t="e">
        <f>SUM(D157:D162)</f>
        <v>#REF!</v>
      </c>
      <c r="E163" s="41">
        <v>96200</v>
      </c>
    </row>
    <row r="164" spans="1:5" ht="15" customHeight="1" x14ac:dyDescent="0.6">
      <c r="A164" s="4"/>
      <c r="D164" s="5"/>
    </row>
    <row r="165" spans="1:5" ht="15" customHeight="1" x14ac:dyDescent="0.6">
      <c r="A165" s="4"/>
    </row>
    <row r="166" spans="1:5" ht="15" customHeight="1" x14ac:dyDescent="0.6">
      <c r="A166" s="4"/>
    </row>
    <row r="167" spans="1:5" ht="15" customHeight="1" x14ac:dyDescent="0.6">
      <c r="A167" s="17"/>
      <c r="B167" s="17"/>
      <c r="D167" s="22"/>
    </row>
    <row r="168" spans="1:5" ht="15" customHeight="1" x14ac:dyDescent="0.6">
      <c r="A168" s="18"/>
      <c r="B168" s="19"/>
      <c r="D168" s="22"/>
    </row>
    <row r="169" spans="1:5" ht="15" customHeight="1" x14ac:dyDescent="0.6">
      <c r="A169" s="18"/>
      <c r="B169" s="18"/>
      <c r="D169" s="22"/>
    </row>
    <row r="170" spans="1:5" ht="15" customHeight="1" x14ac:dyDescent="0.55000000000000004">
      <c r="A170" s="19"/>
      <c r="B170" s="19"/>
      <c r="D170" s="20"/>
    </row>
    <row r="171" spans="1:5" ht="15" customHeight="1" x14ac:dyDescent="0.55000000000000004">
      <c r="A171" s="19"/>
      <c r="B171" s="19"/>
      <c r="D171" s="20"/>
    </row>
    <row r="172" spans="1:5" ht="15" customHeight="1" x14ac:dyDescent="0.55000000000000004">
      <c r="A172" s="19"/>
      <c r="B172" s="19"/>
      <c r="D172" s="20"/>
    </row>
    <row r="173" spans="1:5" ht="15" customHeight="1" x14ac:dyDescent="0.55000000000000004">
      <c r="A173" s="19"/>
      <c r="B173" s="19"/>
      <c r="D173" s="20"/>
    </row>
    <row r="174" spans="1:5" ht="15" customHeight="1" x14ac:dyDescent="0.55000000000000004">
      <c r="A174" s="19"/>
      <c r="B174" s="19"/>
      <c r="D174" s="20"/>
    </row>
    <row r="175" spans="1:5" ht="15" customHeight="1" x14ac:dyDescent="0.55000000000000004">
      <c r="A175" s="19"/>
      <c r="B175" s="19"/>
      <c r="D175" s="20"/>
    </row>
    <row r="176" spans="1:5" ht="15" customHeight="1" x14ac:dyDescent="0.55000000000000004">
      <c r="A176" s="19"/>
      <c r="B176" s="19"/>
      <c r="D176" s="20"/>
    </row>
    <row r="177" spans="1:5" ht="15" customHeight="1" x14ac:dyDescent="0.55000000000000004">
      <c r="A177" s="19"/>
      <c r="B177" s="19"/>
      <c r="D177" s="20"/>
    </row>
    <row r="178" spans="1:5" ht="15" customHeight="1" x14ac:dyDescent="0.6">
      <c r="A178" s="19"/>
      <c r="B178" s="19"/>
      <c r="D178" s="21"/>
    </row>
    <row r="180" spans="1:5" s="4" customFormat="1" ht="15" hidden="1" customHeight="1" x14ac:dyDescent="0.6">
      <c r="A180" s="4" t="s">
        <v>8</v>
      </c>
      <c r="C180" s="30"/>
      <c r="D180" s="5"/>
      <c r="E180" s="30"/>
    </row>
    <row r="181" spans="1:5" s="4" customFormat="1" ht="15" hidden="1" customHeight="1" x14ac:dyDescent="0.6">
      <c r="A181" s="1" t="s">
        <v>7</v>
      </c>
      <c r="B181" s="1" t="s">
        <v>6</v>
      </c>
      <c r="C181" s="30"/>
      <c r="D181" s="2">
        <v>0</v>
      </c>
      <c r="E181" s="30"/>
    </row>
    <row r="182" spans="1:5" s="4" customFormat="1" ht="15" hidden="1" customHeight="1" x14ac:dyDescent="0.6">
      <c r="A182" s="1" t="s">
        <v>5</v>
      </c>
      <c r="B182" s="1" t="s">
        <v>4</v>
      </c>
      <c r="C182" s="30"/>
      <c r="D182" s="2">
        <v>0</v>
      </c>
      <c r="E182" s="30"/>
    </row>
    <row r="183" spans="1:5" s="4" customFormat="1" ht="15" hidden="1" customHeight="1" x14ac:dyDescent="0.6">
      <c r="A183" s="1" t="s">
        <v>3</v>
      </c>
      <c r="B183" s="1" t="s">
        <v>2</v>
      </c>
      <c r="C183" s="30"/>
      <c r="D183" s="2">
        <v>0</v>
      </c>
      <c r="E183" s="30"/>
    </row>
    <row r="184" spans="1:5" s="4" customFormat="1" ht="15" hidden="1" customHeight="1" x14ac:dyDescent="0.6">
      <c r="A184" s="1" t="s">
        <v>1</v>
      </c>
      <c r="B184" s="1" t="s">
        <v>0</v>
      </c>
      <c r="C184" s="30"/>
      <c r="D184" s="2">
        <v>0</v>
      </c>
      <c r="E184" s="30"/>
    </row>
    <row r="185" spans="1:5" ht="15" hidden="1" customHeight="1" thickBot="1" x14ac:dyDescent="0.65">
      <c r="D185" s="3">
        <f>SUM(D181:D184)</f>
        <v>0</v>
      </c>
    </row>
  </sheetData>
  <mergeCells count="4">
    <mergeCell ref="D3:D5"/>
    <mergeCell ref="I3:J3"/>
    <mergeCell ref="C3:C5"/>
    <mergeCell ref="E3:E5"/>
  </mergeCells>
  <phoneticPr fontId="11" type="noConversion"/>
  <printOptions horizontalCentered="1"/>
  <pageMargins left="0.35" right="0.32" top="0.51" bottom="0.69" header="0.71" footer="0.42"/>
  <pageSetup scale="79" fitToHeight="3" orientation="portrait" r:id="rId1"/>
  <headerFooter alignWithMargins="0"/>
  <rowBreaks count="2" manualBreakCount="2">
    <brk id="111" max="16383" man="1"/>
    <brk id="1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6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2021-2022 Preliminary Budget</vt:lpstr>
      <vt:lpstr>Sheet1</vt:lpstr>
      <vt:lpstr>'2021-2022 Preliminary Budget'!Print_Area</vt:lpstr>
      <vt:lpstr>'2021-2022 Preliminary Budget'!Print_Titles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Mulder</dc:creator>
  <cp:lastModifiedBy>Patrick McGowan</cp:lastModifiedBy>
  <cp:lastPrinted>2022-07-14T17:53:30Z</cp:lastPrinted>
  <dcterms:created xsi:type="dcterms:W3CDTF">2020-06-11T17:22:16Z</dcterms:created>
  <dcterms:modified xsi:type="dcterms:W3CDTF">2022-08-11T14:56:21Z</dcterms:modified>
</cp:coreProperties>
</file>